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195" windowHeight="8505"/>
  </bookViews>
  <sheets>
    <sheet name="OPĆI DIO" sheetId="4" r:id="rId1"/>
    <sheet name="PLAN RASHODA I IZDATAKA" sheetId="1" r:id="rId2"/>
    <sheet name="PLAN PRIHODA I PRIMITAKA" sheetId="6" r:id="rId3"/>
    <sheet name="OBRAZLOŽENJE PLANA" sheetId="7" r:id="rId4"/>
    <sheet name="Sheet2" sheetId="8" r:id="rId5"/>
  </sheets>
  <calcPr calcId="145621"/>
</workbook>
</file>

<file path=xl/calcChain.xml><?xml version="1.0" encoding="utf-8"?>
<calcChain xmlns="http://schemas.openxmlformats.org/spreadsheetml/2006/main">
  <c r="L11" i="1" l="1"/>
  <c r="K11" i="1"/>
  <c r="J11" i="1"/>
  <c r="H11" i="1"/>
  <c r="F11" i="1"/>
  <c r="G11" i="1"/>
  <c r="E62" i="1"/>
  <c r="G62" i="1"/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H14" i="4" l="1"/>
  <c r="H11" i="4"/>
  <c r="H17" i="4" l="1"/>
  <c r="F17" i="4"/>
  <c r="I32" i="6" l="1"/>
  <c r="H34" i="6"/>
  <c r="F17" i="6" l="1"/>
  <c r="E55" i="1" l="1"/>
  <c r="E66" i="1" l="1"/>
  <c r="F65" i="1"/>
  <c r="G65" i="1"/>
  <c r="H65" i="1"/>
  <c r="I65" i="1"/>
  <c r="J65" i="1"/>
  <c r="K65" i="1"/>
  <c r="L65" i="1"/>
  <c r="C65" i="1"/>
  <c r="E94" i="1"/>
  <c r="L93" i="1"/>
  <c r="K93" i="1"/>
  <c r="J93" i="1"/>
  <c r="I93" i="1"/>
  <c r="H93" i="1"/>
  <c r="G93" i="1"/>
  <c r="F93" i="1"/>
  <c r="C93" i="1"/>
  <c r="L92" i="1"/>
  <c r="K92" i="1"/>
  <c r="J92" i="1"/>
  <c r="I92" i="1"/>
  <c r="H92" i="1"/>
  <c r="G92" i="1"/>
  <c r="F92" i="1"/>
  <c r="F91" i="1" s="1"/>
  <c r="C92" i="1"/>
  <c r="C91" i="1" s="1"/>
  <c r="L91" i="1"/>
  <c r="K91" i="1"/>
  <c r="J91" i="1"/>
  <c r="I91" i="1"/>
  <c r="H91" i="1"/>
  <c r="G91" i="1"/>
  <c r="E90" i="1"/>
  <c r="L89" i="1"/>
  <c r="K89" i="1"/>
  <c r="K88" i="1" s="1"/>
  <c r="K87" i="1" s="1"/>
  <c r="J89" i="1"/>
  <c r="I89" i="1"/>
  <c r="I88" i="1" s="1"/>
  <c r="I87" i="1" s="1"/>
  <c r="H89" i="1"/>
  <c r="G89" i="1"/>
  <c r="G88" i="1" s="1"/>
  <c r="G87" i="1" s="1"/>
  <c r="F89" i="1"/>
  <c r="C89" i="1"/>
  <c r="L88" i="1"/>
  <c r="L87" i="1" s="1"/>
  <c r="J88" i="1"/>
  <c r="J87" i="1" s="1"/>
  <c r="H88" i="1"/>
  <c r="H87" i="1" s="1"/>
  <c r="F88" i="1"/>
  <c r="E86" i="1"/>
  <c r="L85" i="1"/>
  <c r="L84" i="1" s="1"/>
  <c r="L83" i="1" s="1"/>
  <c r="K85" i="1"/>
  <c r="K84" i="1" s="1"/>
  <c r="K83" i="1" s="1"/>
  <c r="J85" i="1"/>
  <c r="J84" i="1" s="1"/>
  <c r="J83" i="1" s="1"/>
  <c r="I85" i="1"/>
  <c r="H85" i="1"/>
  <c r="H84" i="1" s="1"/>
  <c r="H83" i="1" s="1"/>
  <c r="G85" i="1"/>
  <c r="G84" i="1" s="1"/>
  <c r="G83" i="1" s="1"/>
  <c r="F85" i="1"/>
  <c r="C85" i="1"/>
  <c r="I84" i="1"/>
  <c r="I83" i="1" s="1"/>
  <c r="E82" i="1"/>
  <c r="L81" i="1"/>
  <c r="L80" i="1" s="1"/>
  <c r="L79" i="1" s="1"/>
  <c r="L78" i="1" s="1"/>
  <c r="K81" i="1"/>
  <c r="J81" i="1"/>
  <c r="J80" i="1" s="1"/>
  <c r="J79" i="1" s="1"/>
  <c r="J78" i="1" s="1"/>
  <c r="I81" i="1"/>
  <c r="H81" i="1"/>
  <c r="H80" i="1" s="1"/>
  <c r="H79" i="1" s="1"/>
  <c r="H78" i="1" s="1"/>
  <c r="G81" i="1"/>
  <c r="F81" i="1"/>
  <c r="E81" i="1" s="1"/>
  <c r="C81" i="1"/>
  <c r="K80" i="1"/>
  <c r="K79" i="1" s="1"/>
  <c r="I80" i="1"/>
  <c r="I79" i="1" s="1"/>
  <c r="G80" i="1"/>
  <c r="G79" i="1" s="1"/>
  <c r="E77" i="1"/>
  <c r="E76" i="1"/>
  <c r="E75" i="1"/>
  <c r="E74" i="1"/>
  <c r="E73" i="1"/>
  <c r="E72" i="1"/>
  <c r="L71" i="1"/>
  <c r="K71" i="1"/>
  <c r="J71" i="1"/>
  <c r="I71" i="1"/>
  <c r="H71" i="1"/>
  <c r="G71" i="1"/>
  <c r="F71" i="1"/>
  <c r="C71" i="1"/>
  <c r="E70" i="1"/>
  <c r="F63" i="1"/>
  <c r="F62" i="1" s="1"/>
  <c r="G63" i="1"/>
  <c r="H63" i="1"/>
  <c r="H62" i="1" s="1"/>
  <c r="I63" i="1"/>
  <c r="I62" i="1" s="1"/>
  <c r="J63" i="1"/>
  <c r="K63" i="1"/>
  <c r="K62" i="1" s="1"/>
  <c r="L63" i="1"/>
  <c r="L62" i="1" s="1"/>
  <c r="J62" i="1"/>
  <c r="K60" i="1"/>
  <c r="L60" i="1"/>
  <c r="L59" i="1" s="1"/>
  <c r="F60" i="1"/>
  <c r="F59" i="1" s="1"/>
  <c r="G60" i="1"/>
  <c r="H60" i="1"/>
  <c r="H59" i="1" s="1"/>
  <c r="I60" i="1"/>
  <c r="I59" i="1" s="1"/>
  <c r="J60" i="1"/>
  <c r="J59" i="1" s="1"/>
  <c r="G59" i="1"/>
  <c r="K59" i="1"/>
  <c r="C63" i="1"/>
  <c r="C60" i="1"/>
  <c r="E61" i="1"/>
  <c r="E64" i="1"/>
  <c r="C59" i="1" l="1"/>
  <c r="G78" i="1"/>
  <c r="K78" i="1"/>
  <c r="C84" i="1"/>
  <c r="E65" i="1"/>
  <c r="E63" i="1"/>
  <c r="E60" i="1"/>
  <c r="E59" i="1" s="1"/>
  <c r="C62" i="1"/>
  <c r="I78" i="1"/>
  <c r="C80" i="1"/>
  <c r="E85" i="1"/>
  <c r="C88" i="1"/>
  <c r="E93" i="1"/>
  <c r="E92" i="1"/>
  <c r="E91" i="1"/>
  <c r="E88" i="1"/>
  <c r="E71" i="1"/>
  <c r="F80" i="1"/>
  <c r="F84" i="1"/>
  <c r="F87" i="1"/>
  <c r="E87" i="1" s="1"/>
  <c r="E89" i="1"/>
  <c r="G16" i="4"/>
  <c r="G12" i="4"/>
  <c r="G11" i="4"/>
  <c r="G17" i="4" s="1"/>
  <c r="F11" i="6"/>
  <c r="C13" i="6"/>
  <c r="D13" i="6"/>
  <c r="E13" i="6"/>
  <c r="F13" i="6"/>
  <c r="G13" i="6"/>
  <c r="H13" i="6"/>
  <c r="I13" i="6"/>
  <c r="C15" i="6"/>
  <c r="D15" i="6"/>
  <c r="E15" i="6"/>
  <c r="F15" i="6"/>
  <c r="G15" i="6"/>
  <c r="H15" i="6"/>
  <c r="I15" i="6"/>
  <c r="C19" i="6"/>
  <c r="D19" i="6"/>
  <c r="E19" i="6"/>
  <c r="F19" i="6"/>
  <c r="G19" i="6"/>
  <c r="H19" i="6"/>
  <c r="I19" i="6"/>
  <c r="C22" i="6"/>
  <c r="D22" i="6"/>
  <c r="E22" i="6"/>
  <c r="F22" i="6"/>
  <c r="G22" i="6"/>
  <c r="H22" i="6"/>
  <c r="I22" i="6"/>
  <c r="C24" i="6"/>
  <c r="D24" i="6"/>
  <c r="E24" i="6"/>
  <c r="F24" i="6"/>
  <c r="G24" i="6"/>
  <c r="H24" i="6"/>
  <c r="I24" i="6"/>
  <c r="C26" i="6"/>
  <c r="D26" i="6"/>
  <c r="E26" i="6"/>
  <c r="F26" i="6"/>
  <c r="G26" i="6"/>
  <c r="H26" i="6"/>
  <c r="I26" i="6"/>
  <c r="C29" i="6"/>
  <c r="D29" i="6"/>
  <c r="E29" i="6"/>
  <c r="F29" i="6"/>
  <c r="G29" i="6"/>
  <c r="H29" i="6"/>
  <c r="I29" i="6"/>
  <c r="C34" i="6"/>
  <c r="D34" i="6"/>
  <c r="E34" i="6"/>
  <c r="F34" i="6"/>
  <c r="G34" i="6"/>
  <c r="I34" i="6"/>
  <c r="E39" i="1"/>
  <c r="C13" i="1"/>
  <c r="C17" i="1"/>
  <c r="C19" i="1"/>
  <c r="C23" i="1"/>
  <c r="C28" i="1"/>
  <c r="C35" i="1"/>
  <c r="C45" i="1"/>
  <c r="C47" i="1"/>
  <c r="C54" i="1"/>
  <c r="C53" i="1" s="1"/>
  <c r="E58" i="1"/>
  <c r="F13" i="1"/>
  <c r="F17" i="1"/>
  <c r="F19" i="1"/>
  <c r="F23" i="1"/>
  <c r="F28" i="1"/>
  <c r="F35" i="1"/>
  <c r="F45" i="1"/>
  <c r="F47" i="1"/>
  <c r="F54" i="1"/>
  <c r="F53" i="1" s="1"/>
  <c r="G13" i="1"/>
  <c r="G17" i="1"/>
  <c r="G19" i="1"/>
  <c r="G23" i="1"/>
  <c r="G28" i="1"/>
  <c r="G35" i="1"/>
  <c r="G45" i="1"/>
  <c r="G47" i="1"/>
  <c r="G54" i="1"/>
  <c r="G53" i="1" s="1"/>
  <c r="G69" i="1"/>
  <c r="G68" i="1" s="1"/>
  <c r="G67" i="1" s="1"/>
  <c r="H13" i="1"/>
  <c r="H17" i="1"/>
  <c r="H19" i="1"/>
  <c r="H23" i="1"/>
  <c r="H28" i="1"/>
  <c r="H35" i="1"/>
  <c r="H45" i="1"/>
  <c r="H47" i="1"/>
  <c r="H54" i="1"/>
  <c r="H53" i="1" s="1"/>
  <c r="H69" i="1"/>
  <c r="I13" i="1"/>
  <c r="I17" i="1"/>
  <c r="I19" i="1"/>
  <c r="I23" i="1"/>
  <c r="I28" i="1"/>
  <c r="I35" i="1"/>
  <c r="I45" i="1"/>
  <c r="I47" i="1"/>
  <c r="I54" i="1"/>
  <c r="I53" i="1" s="1"/>
  <c r="I69" i="1"/>
  <c r="I68" i="1" s="1"/>
  <c r="I67" i="1" s="1"/>
  <c r="J13" i="1"/>
  <c r="J17" i="1"/>
  <c r="J19" i="1"/>
  <c r="J23" i="1"/>
  <c r="J28" i="1"/>
  <c r="J35" i="1"/>
  <c r="J45" i="1"/>
  <c r="J47" i="1"/>
  <c r="J54" i="1"/>
  <c r="J53" i="1" s="1"/>
  <c r="J69" i="1"/>
  <c r="J68" i="1" s="1"/>
  <c r="J67" i="1" s="1"/>
  <c r="K13" i="1"/>
  <c r="K17" i="1"/>
  <c r="K19" i="1"/>
  <c r="K23" i="1"/>
  <c r="K28" i="1"/>
  <c r="K35" i="1"/>
  <c r="K45" i="1"/>
  <c r="K47" i="1"/>
  <c r="K54" i="1"/>
  <c r="K53" i="1" s="1"/>
  <c r="K69" i="1"/>
  <c r="K68" i="1" s="1"/>
  <c r="K67" i="1" s="1"/>
  <c r="L13" i="1"/>
  <c r="L17" i="1"/>
  <c r="L19" i="1"/>
  <c r="L23" i="1"/>
  <c r="L28" i="1"/>
  <c r="L35" i="1"/>
  <c r="L45" i="1"/>
  <c r="L22" i="1"/>
  <c r="L54" i="1"/>
  <c r="L53" i="1"/>
  <c r="L69" i="1"/>
  <c r="L68" i="1" s="1"/>
  <c r="L67" i="1" s="1"/>
  <c r="E14" i="1"/>
  <c r="E15" i="1"/>
  <c r="E16" i="1"/>
  <c r="E18" i="1"/>
  <c r="E20" i="1"/>
  <c r="E21" i="1"/>
  <c r="E24" i="1"/>
  <c r="E25" i="1"/>
  <c r="E26" i="1"/>
  <c r="E27" i="1"/>
  <c r="E29" i="1"/>
  <c r="E30" i="1"/>
  <c r="E31" i="1"/>
  <c r="E32" i="1"/>
  <c r="E33" i="1"/>
  <c r="E34" i="1"/>
  <c r="E36" i="1"/>
  <c r="E37" i="1"/>
  <c r="E38" i="1"/>
  <c r="E40" i="1"/>
  <c r="E41" i="1"/>
  <c r="E42" i="1"/>
  <c r="E43" i="1"/>
  <c r="E44" i="1"/>
  <c r="E46" i="1"/>
  <c r="L47" i="1"/>
  <c r="E48" i="1"/>
  <c r="E49" i="1"/>
  <c r="E50" i="1"/>
  <c r="E51" i="1"/>
  <c r="E52" i="1"/>
  <c r="E56" i="1"/>
  <c r="E57" i="1"/>
  <c r="C69" i="1"/>
  <c r="I11" i="6"/>
  <c r="I36" i="6" s="1"/>
  <c r="H11" i="6"/>
  <c r="G11" i="6"/>
  <c r="E11" i="6"/>
  <c r="D11" i="6"/>
  <c r="C11" i="6"/>
  <c r="H22" i="1"/>
  <c r="C68" i="1" l="1"/>
  <c r="C67" i="1" s="1"/>
  <c r="C79" i="1"/>
  <c r="K22" i="1"/>
  <c r="C87" i="1"/>
  <c r="C83" i="1"/>
  <c r="F36" i="6"/>
  <c r="G36" i="6"/>
  <c r="E36" i="6"/>
  <c r="H36" i="6"/>
  <c r="E47" i="1"/>
  <c r="J22" i="1"/>
  <c r="E28" i="1"/>
  <c r="E23" i="1"/>
  <c r="E35" i="1"/>
  <c r="G22" i="1"/>
  <c r="H12" i="1"/>
  <c r="D36" i="6"/>
  <c r="E54" i="1"/>
  <c r="L12" i="1"/>
  <c r="L10" i="1" s="1"/>
  <c r="L95" i="1" s="1"/>
  <c r="K12" i="1"/>
  <c r="J12" i="1"/>
  <c r="F12" i="1"/>
  <c r="C36" i="6"/>
  <c r="E45" i="1"/>
  <c r="E17" i="1"/>
  <c r="E13" i="1"/>
  <c r="K10" i="1"/>
  <c r="K95" i="1" s="1"/>
  <c r="I12" i="1"/>
  <c r="E80" i="1"/>
  <c r="F79" i="1"/>
  <c r="F83" i="1"/>
  <c r="E83" i="1" s="1"/>
  <c r="E84" i="1"/>
  <c r="F22" i="1"/>
  <c r="H68" i="1"/>
  <c r="H67" i="1" s="1"/>
  <c r="C22" i="1"/>
  <c r="C12" i="1"/>
  <c r="E53" i="1"/>
  <c r="I22" i="1"/>
  <c r="E19" i="1"/>
  <c r="G12" i="1"/>
  <c r="H10" i="1" l="1"/>
  <c r="H95" i="1" s="1"/>
  <c r="C78" i="1"/>
  <c r="J10" i="1"/>
  <c r="J95" i="1" s="1"/>
  <c r="C37" i="6"/>
  <c r="E22" i="1"/>
  <c r="I11" i="1"/>
  <c r="I10" i="1" s="1"/>
  <c r="I95" i="1" s="1"/>
  <c r="E79" i="1"/>
  <c r="F78" i="1"/>
  <c r="E78" i="1" s="1"/>
  <c r="F69" i="1"/>
  <c r="C11" i="1"/>
  <c r="C10" i="1" s="1"/>
  <c r="C95" i="1" s="1"/>
  <c r="E12" i="1"/>
  <c r="E11" i="1" l="1"/>
  <c r="D11" i="1" s="1"/>
  <c r="G10" i="1"/>
  <c r="G95" i="1" s="1"/>
  <c r="E69" i="1"/>
  <c r="F68" i="1"/>
  <c r="E68" i="1" l="1"/>
  <c r="F67" i="1"/>
  <c r="E67" i="1" l="1"/>
  <c r="F10" i="1"/>
  <c r="E10" i="1" l="1"/>
  <c r="D10" i="1" s="1"/>
  <c r="F95" i="1"/>
  <c r="E95" i="1" s="1"/>
  <c r="D95" i="1" s="1"/>
</calcChain>
</file>

<file path=xl/sharedStrings.xml><?xml version="1.0" encoding="utf-8"?>
<sst xmlns="http://schemas.openxmlformats.org/spreadsheetml/2006/main" count="196" uniqueCount="152">
  <si>
    <t>u kunama</t>
  </si>
  <si>
    <t>Br. ek. klas.</t>
  </si>
  <si>
    <t>Naziv računa rashoda/izdataka</t>
  </si>
  <si>
    <t>Vlastiti prihodi</t>
  </si>
  <si>
    <t>Prihodi za posebne namjene</t>
  </si>
  <si>
    <t>Donacije</t>
  </si>
  <si>
    <t>Prihodi od prodaje ili zamjene nefin. imovine i nadoknade  s naslova osig.</t>
  </si>
  <si>
    <t>Opći prihodi i primici GRADSKI URED</t>
  </si>
  <si>
    <t>Rashodi za zaposlene</t>
  </si>
  <si>
    <t>Plaće (Bruto)</t>
  </si>
  <si>
    <t>Plaće za redovan  rad</t>
  </si>
  <si>
    <t>Plaće za prekovremeni rad</t>
  </si>
  <si>
    <t>Plaće za posebne uvijete rada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</si>
  <si>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</si>
  <si>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</si>
  <si>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</si>
  <si>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</si>
  <si>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</si>
  <si>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Službena putovanja</t>
  </si>
  <si>
    <t xml:space="preserve">Naknade za prijevoz, za rad na terenu i odvojeni život 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</si>
  <si>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</si>
  <si>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</si>
  <si>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</si>
  <si>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</si>
  <si>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</si>
  <si>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</si>
  <si>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</si>
  <si>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</si>
  <si>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</si>
  <si>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</si>
  <si>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</si>
  <si>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</si>
  <si>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</si>
  <si>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</si>
  <si>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</si>
  <si>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</si>
  <si>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</si>
  <si>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</si>
  <si>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</si>
  <si>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</si>
  <si>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</si>
  <si>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</si>
  <si>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</si>
  <si>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</si>
  <si>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</si>
  <si>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</si>
  <si>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</si>
  <si>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</si>
  <si>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</si>
  <si>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Poslovni objekti</t>
  </si>
  <si>
    <t>Uredska oprema i namještaj</t>
  </si>
  <si>
    <t>Uređaji, strojevi i oprema za ostale namjene</t>
  </si>
  <si>
    <t>Postrojenja i oprema</t>
  </si>
  <si>
    <t>Građevinski objekti</t>
  </si>
  <si>
    <t>Komunikacijska oprema</t>
  </si>
  <si>
    <t>Oprema za održavanje i zaštitu</t>
  </si>
  <si>
    <t>Sportska i glazbena oprema</t>
  </si>
  <si>
    <t>Naknade za rad predstavničkih i izvršnih tijela, povjerenstava i sl</t>
  </si>
  <si>
    <t>Program 1. OBRAZOVANJE IZ SEKTORA ELEKTROTEHNIKE I RAČUNALSTVA</t>
  </si>
  <si>
    <t>Aktivnost 1. NAKNADE ZA RAD ŠKOLSKIH ODBORA</t>
  </si>
  <si>
    <t>Aktivnost 2. SUFINANCIRANJE MEĐUMJESNOG J.PRIJEVOZA</t>
  </si>
  <si>
    <t>Naknade građanima i kućanstvima na temelju osiguranja i druge naknade</t>
  </si>
  <si>
    <t>Naknade građanima i kućanstvima u naravi</t>
  </si>
  <si>
    <t>Aktivnost 3. NABAVA BESPLATNIH UDŽBENIKA</t>
  </si>
  <si>
    <t xml:space="preserve">Knjige </t>
  </si>
  <si>
    <t>Aktivnost 4.ODRŽAVANJE I OPREMANJE ŠKOLE ZA POBOLJŠANJE STANDARDA</t>
  </si>
  <si>
    <t>Program 2. POJAČANI STANDARD ŠKOLE</t>
  </si>
  <si>
    <t>Aktivnost 2. ODRŽAVANJE I OPREMANJE ŠKOLE</t>
  </si>
  <si>
    <t>Aktivnost  1. REDOVNA DJELATNOST ŠKOLE</t>
  </si>
  <si>
    <t>UKUPNO RASHODI I IZDACI</t>
  </si>
  <si>
    <t>ELEKTROTEHNIČKA ŠKOLA</t>
  </si>
  <si>
    <t>ZAGREB, Konavoska 2</t>
  </si>
  <si>
    <t>Naknade troškova zaposlenima</t>
  </si>
  <si>
    <t>Ostali financijski rashodi</t>
  </si>
  <si>
    <t>Ostale naknade građanima i kućanstvima iz proračuna</t>
  </si>
  <si>
    <t>Knjige, umjetnička djela i ostale izložbene vrijednosti</t>
  </si>
  <si>
    <t>Predsjednik školskog odbora: Tea Sivec, prof.</t>
  </si>
  <si>
    <t xml:space="preserve">Donacije </t>
  </si>
  <si>
    <t>Prihodi od nefinancijske imovine i nadoknade šteta s osnova osiguranja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</si>
  <si>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</si>
  <si>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</si>
  <si>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</si>
  <si>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</si>
  <si>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</si>
  <si>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</si>
  <si>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</si>
  <si>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</si>
  <si>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Oznaka računa iz računskog plana</t>
  </si>
  <si>
    <t>Naziv računa</t>
  </si>
  <si>
    <t>Pomoći proračunskim korisnicima iz proračuna koji im nije nadležan</t>
  </si>
  <si>
    <t>Tekuće pomoći iz državnog proračuna temeljem prijenosa EU sredstava</t>
  </si>
  <si>
    <t>Prihodi od financijske imovine</t>
  </si>
  <si>
    <t>Kamate na oročena sredstva i depozite po viđenju</t>
  </si>
  <si>
    <t>Prihodi od dividendi</t>
  </si>
  <si>
    <t>Prihodi po posebnim propisima</t>
  </si>
  <si>
    <t>Ostali nespomenuti prihodi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</si>
  <si>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</si>
  <si>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</si>
  <si>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</si>
  <si>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</si>
  <si>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</si>
  <si>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Prihodi iz proračuna za financiranje redovne djelatnosti proračunskog korisnika</t>
  </si>
  <si>
    <t>Prihodi za financiranje rashoda poslovanja</t>
  </si>
  <si>
    <t>Prihodi za financiranje rashoda za nabavu nefinancijske imovine</t>
  </si>
  <si>
    <t>Prihodi od prodaje građevinskih objekata</t>
  </si>
  <si>
    <t>Stambeni objekti za zaposlene</t>
  </si>
  <si>
    <t>Ukupno po izvorima</t>
  </si>
  <si>
    <t>Naknade troškova osobama izvan radnog odnosa</t>
  </si>
  <si>
    <t>Negativne tečajne razlike</t>
  </si>
  <si>
    <t>Instrumenti, uređaji i strojevi</t>
  </si>
  <si>
    <t>Povećanje / smanjenje</t>
  </si>
  <si>
    <t>Pomoći od međunarodnih organizacija te institucija i tijela EU</t>
  </si>
  <si>
    <t>Tekuće pomoći od institucija i tijela EU</t>
  </si>
  <si>
    <t>Pomoći (MZOS, Mobilnost,Bratislava)</t>
  </si>
  <si>
    <t>Obrazac Obrazloženja financijskog plana</t>
  </si>
  <si>
    <t>NAZIV KORISNIKA:</t>
  </si>
  <si>
    <t>SAŽETAK DJELOKRUGA:</t>
  </si>
  <si>
    <t>srednjoškolska ustanova strukovnog obrazovanja</t>
  </si>
  <si>
    <t>1. NAZIV PROGRAMA</t>
  </si>
  <si>
    <t>Redovni program obrazovanja iz sektora elektrotehnike i računalstva.</t>
  </si>
  <si>
    <t>2.  CILJEVI (što se programom želi postići)</t>
  </si>
  <si>
    <t>Kvalitetni odgojno-obrazovni rezultati, odnosno stjecanje znanja i vještine potrebnih za nastavak školovanja ili tržište rada.</t>
  </si>
  <si>
    <t>3. NAČIN OSTVARENJA CILJA (kako se nastoji realizirati program, tko je korisnik ili primatelj usluge)</t>
  </si>
  <si>
    <t>Elektrotehnička škola nastoji uz redovna sredstva iz proračuna grada Zagreba, Ministrastva znanosti, obrazovanja i sporta i uz vlastita sredstva ostvariti planirane ciljeve za 689 učenika razmještenih u redovno četverogodišnje srednjoškolsko obrazovanje u tri programa elektro zanimanja (elektrotehničar, tehničar za računalstvo, tehničar za električne strojeve s primjenjenim računalstvom) i redovno trogodišnje obrazovanje u programu elektromehaničar.</t>
  </si>
  <si>
    <t>4. ZAKONSKE I DRUGE PODLOGE NA KOJIMA SE ZASNIVA PROGRAM</t>
  </si>
  <si>
    <t>Zakon o odgoju i obrazovanju u osnovnoj i srednjoj školi, Zakon o strukovnom obrazovanju, Godišnji plan i program rada škole, Školski kurikulum, Statut Škole, Zakon o ustanovama, Pravilnik o proračunskim klasifikacijama, Pravilnik o proračunskom računovodstvu i računskom planu</t>
  </si>
  <si>
    <t xml:space="preserve">5. POKAZATELJI REZULTATA NA KOJIMA SE ZASNIVAJU IZRAČUNI I OCJENE POTREBNIH SREDSTAVA </t>
  </si>
  <si>
    <t>Statistika uspjeha Škole, rezultati na ispitima državne mature, rezultati na natjecanjima u Hrvatskoj i inozemstvu, uključenost učenika u izvannastavne aktivnosti koje organizira Škola.</t>
  </si>
  <si>
    <t xml:space="preserve">6. POKAZATELJI USPJEŠNOSTI: </t>
  </si>
  <si>
    <t>Izvješće o realizaciji financijskog plana i Izvješće o samovrednovanju.</t>
  </si>
  <si>
    <t>REBALANS PLANA RASHODA I IZDATAKA ZA 2017. god.</t>
  </si>
  <si>
    <t>Izvorni plan 2017.</t>
  </si>
  <si>
    <t>Tekući plan 2017.</t>
  </si>
  <si>
    <t xml:space="preserve">Pomoći </t>
  </si>
  <si>
    <t>Kazne, upravne mjere i ostali prihodi</t>
  </si>
  <si>
    <t>Pomoći dane u inozemstvo i unutar općeg proračuna</t>
  </si>
  <si>
    <t>Pomoći inozemnim vladama</t>
  </si>
  <si>
    <t>Tekuće pomoći inozemnim vladama u EU</t>
  </si>
  <si>
    <t>Ostali rashodi</t>
  </si>
  <si>
    <t>Tekuće donacije iz EU sredstava</t>
  </si>
  <si>
    <t>Kazne,penali naknade štete</t>
  </si>
  <si>
    <t>Ostale kazne</t>
  </si>
  <si>
    <t>REBALANS FINANCIJSKOG PLANA ZA 2017. g</t>
  </si>
  <si>
    <t>REBALANS PLANA 2017.</t>
  </si>
  <si>
    <t>Ukupno prihodi i primici po rebalansu za 2017.</t>
  </si>
  <si>
    <t>Prijenosi između proračunskih korisnika istog proračuna</t>
  </si>
  <si>
    <t>Tekući prijenosi između proračunskih korisnika istog proračuna</t>
  </si>
  <si>
    <t>Ostali prihodi</t>
  </si>
  <si>
    <t>Izvorni plan 
za 2017.</t>
  </si>
  <si>
    <t>U Zagrebu, 19. 12. 2017.</t>
  </si>
  <si>
    <t>REBALANS PLANA PRIHODA I PRIMITAKA ZA 2017. god.</t>
  </si>
  <si>
    <t>Na temelju članka 24. stavak 2. točka 3. aleja 8. Statuta Elektrotehničke škole u Zagrebu, Konavoska 2, a na prijedlog ravnatelja, Školski odbor je na svojoj sjednici održanoj 19.12.2017.godine donio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</si>
</sst>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n_-;\-* #,##0\ _k_n_-;_-* &quot;-&quot;\ _k_n_-;_-@_-"/>
    <numFmt numFmtId="43" formatCode="_-* #,##0.00\ _k_n_-;\-* #,##0.00\ _k_n_-;_-* &quot;-&quot;??\ _k_n_-;_-@_-"/>
    <numFmt numFmtId="164" formatCode="_-* #,##0\ _k_n_-;\-* #,##0\ _k_n_-;_-* &quot;-&quot;??\ _k_n_-;_-@_-"/>
  </numFmts>
  <fonts count="50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charset val="238"/>
    </font>
    <font>
      <b/>
      <sz val="16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43" fontId="39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9" borderId="2" applyNumberFormat="0" applyAlignment="0" applyProtection="0"/>
    <xf numFmtId="0" fontId="13" fillId="0" borderId="8" applyNumberFormat="0" applyFill="0" applyAlignment="0" applyProtection="0"/>
    <xf numFmtId="0" fontId="14" fillId="9" borderId="0" applyNumberFormat="0" applyBorder="0" applyAlignment="0" applyProtection="0"/>
    <xf numFmtId="0" fontId="1" fillId="0" borderId="0"/>
    <xf numFmtId="0" fontId="21" fillId="0" borderId="0"/>
    <xf numFmtId="0" fontId="1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98">
    <xf numFmtId="0" fontId="0" fillId="0" borderId="0" xfId="0"/>
    <xf numFmtId="0" fontId="20" fillId="0" borderId="10" xfId="4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8" fillId="18" borderId="0" xfId="39" applyFont="1" applyFill="1" applyBorder="1" applyAlignment="1">
      <alignment horizontal="center"/>
    </xf>
    <xf numFmtId="0" fontId="0" fillId="0" borderId="0" xfId="0" applyBorder="1"/>
    <xf numFmtId="0" fontId="1" fillId="0" borderId="0" xfId="39" applyNumberFormat="1" applyFill="1" applyBorder="1" applyAlignment="1" applyProtection="1"/>
    <xf numFmtId="3" fontId="19" fillId="0" borderId="11" xfId="39" quotePrefix="1" applyNumberFormat="1" applyFont="1" applyBorder="1" applyAlignment="1">
      <alignment horizontal="left"/>
    </xf>
    <xf numFmtId="3" fontId="19" fillId="0" borderId="12" xfId="39" applyNumberFormat="1" applyFont="1" applyBorder="1" applyAlignment="1">
      <alignment horizontal="left"/>
    </xf>
    <xf numFmtId="3" fontId="20" fillId="0" borderId="12" xfId="39" applyNumberFormat="1" applyFont="1" applyBorder="1"/>
    <xf numFmtId="3" fontId="20" fillId="0" borderId="0" xfId="39" applyNumberFormat="1" applyFont="1"/>
    <xf numFmtId="0" fontId="20" fillId="0" borderId="0" xfId="39" applyFont="1" applyAlignment="1">
      <alignment horizontal="center" wrapText="1"/>
    </xf>
    <xf numFmtId="3" fontId="20" fillId="0" borderId="11" xfId="39" applyNumberFormat="1" applyFont="1" applyBorder="1"/>
    <xf numFmtId="0" fontId="18" fillId="0" borderId="13" xfId="39" applyNumberFormat="1" applyFont="1" applyBorder="1" applyAlignment="1">
      <alignment horizontal="center" vertical="center" wrapText="1"/>
    </xf>
    <xf numFmtId="0" fontId="18" fillId="18" borderId="10" xfId="39" applyNumberFormat="1" applyFont="1" applyFill="1" applyBorder="1" applyAlignment="1" applyProtection="1">
      <alignment horizontal="center" vertical="center" wrapText="1"/>
    </xf>
    <xf numFmtId="3" fontId="18" fillId="0" borderId="13" xfId="39" applyNumberFormat="1" applyFont="1" applyBorder="1" applyAlignment="1">
      <alignment horizontal="center" vertical="center" wrapText="1"/>
    </xf>
    <xf numFmtId="0" fontId="20" fillId="0" borderId="10" xfId="39" applyNumberFormat="1" applyFont="1" applyBorder="1" applyAlignment="1">
      <alignment horizontal="center" vertical="center" wrapText="1"/>
    </xf>
    <xf numFmtId="3" fontId="20" fillId="0" borderId="10" xfId="39" quotePrefix="1" applyNumberFormat="1" applyFont="1" applyBorder="1" applyAlignment="1">
      <alignment horizontal="center" vertical="center" wrapText="1"/>
    </xf>
    <xf numFmtId="3" fontId="20" fillId="0" borderId="10" xfId="39" applyNumberFormat="1" applyFont="1" applyBorder="1" applyAlignment="1">
      <alignment horizontal="center" vertical="center" wrapText="1"/>
    </xf>
    <xf numFmtId="0" fontId="20" fillId="0" borderId="10" xfId="40" applyFont="1" applyFill="1" applyBorder="1" applyAlignment="1">
      <alignment horizontal="center"/>
    </xf>
    <xf numFmtId="0" fontId="18" fillId="0" borderId="10" xfId="39" applyFont="1" applyFill="1" applyBorder="1" applyAlignment="1">
      <alignment horizontal="center"/>
    </xf>
    <xf numFmtId="0" fontId="18" fillId="0" borderId="10" xfId="39" applyFont="1" applyFill="1" applyBorder="1" applyAlignment="1">
      <alignment horizontal="left"/>
    </xf>
    <xf numFmtId="0" fontId="20" fillId="0" borderId="10" xfId="40" applyFont="1" applyBorder="1" applyAlignment="1">
      <alignment horizontal="center"/>
    </xf>
    <xf numFmtId="0" fontId="20" fillId="0" borderId="10" xfId="40" applyFont="1" applyBorder="1" applyAlignment="1">
      <alignment horizontal="left" wrapText="1"/>
    </xf>
    <xf numFmtId="0" fontId="18" fillId="0" borderId="10" xfId="39" applyFont="1" applyFill="1" applyBorder="1" applyAlignment="1">
      <alignment horizontal="left" wrapText="1"/>
    </xf>
    <xf numFmtId="3" fontId="20" fillId="0" borderId="0" xfId="39" applyNumberFormat="1" applyFont="1" applyBorder="1"/>
    <xf numFmtId="3" fontId="20" fillId="0" borderId="0" xfId="39" applyNumberFormat="1" applyFont="1" applyBorder="1" applyAlignment="1">
      <alignment wrapText="1"/>
    </xf>
    <xf numFmtId="0" fontId="18" fillId="0" borderId="10" xfId="40" applyFont="1" applyBorder="1" applyAlignment="1">
      <alignment horizontal="center"/>
    </xf>
    <xf numFmtId="0" fontId="18" fillId="0" borderId="10" xfId="40" applyFont="1" applyBorder="1" applyAlignment="1">
      <alignment horizontal="left" wrapText="1"/>
    </xf>
    <xf numFmtId="0" fontId="18" fillId="0" borderId="10" xfId="40" applyFont="1" applyFill="1" applyBorder="1" applyAlignment="1">
      <alignment horizontal="center"/>
    </xf>
    <xf numFmtId="0" fontId="18" fillId="0" borderId="10" xfId="40" applyFont="1" applyFill="1" applyBorder="1" applyAlignment="1">
      <alignment horizontal="left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0" fontId="24" fillId="0" borderId="10" xfId="0" applyFont="1" applyBorder="1" applyAlignment="1">
      <alignment horizontal="center"/>
    </xf>
    <xf numFmtId="0" fontId="24" fillId="0" borderId="10" xfId="0" applyFont="1" applyBorder="1"/>
    <xf numFmtId="0" fontId="24" fillId="0" borderId="10" xfId="0" applyFont="1" applyBorder="1" applyAlignment="1">
      <alignment wrapText="1"/>
    </xf>
    <xf numFmtId="0" fontId="29" fillId="0" borderId="0" xfId="0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/>
    <xf numFmtId="3" fontId="19" fillId="0" borderId="11" xfId="39" quotePrefix="1" applyNumberFormat="1" applyFont="1" applyBorder="1" applyAlignment="1"/>
    <xf numFmtId="3" fontId="19" fillId="0" borderId="12" xfId="39" applyNumberFormat="1" applyFont="1" applyBorder="1" applyAlignment="1"/>
    <xf numFmtId="0" fontId="25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2" fillId="0" borderId="14" xfId="0" quotePrefix="1" applyFont="1" applyBorder="1" applyAlignment="1">
      <alignment horizontal="left" wrapText="1"/>
    </xf>
    <xf numFmtId="0" fontId="32" fillId="0" borderId="16" xfId="0" quotePrefix="1" applyFont="1" applyBorder="1" applyAlignment="1">
      <alignment horizontal="left" wrapText="1"/>
    </xf>
    <xf numFmtId="0" fontId="32" fillId="0" borderId="16" xfId="0" quotePrefix="1" applyFont="1" applyBorder="1" applyAlignment="1">
      <alignment horizontal="center" wrapText="1"/>
    </xf>
    <xf numFmtId="0" fontId="32" fillId="0" borderId="16" xfId="0" quotePrefix="1" applyNumberFormat="1" applyFont="1" applyFill="1" applyBorder="1" applyAlignment="1" applyProtection="1">
      <alignment horizontal="left"/>
    </xf>
    <xf numFmtId="0" fontId="30" fillId="0" borderId="10" xfId="0" applyNumberFormat="1" applyFont="1" applyFill="1" applyBorder="1" applyAlignment="1" applyProtection="1">
      <alignment horizont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</xf>
    <xf numFmtId="3" fontId="32" fillId="0" borderId="10" xfId="0" applyNumberFormat="1" applyFont="1" applyBorder="1" applyAlignment="1">
      <alignment horizontal="right"/>
    </xf>
    <xf numFmtId="0" fontId="28" fillId="0" borderId="14" xfId="0" applyFont="1" applyBorder="1" applyAlignment="1">
      <alignment horizontal="left"/>
    </xf>
    <xf numFmtId="0" fontId="26" fillId="0" borderId="16" xfId="0" applyNumberFormat="1" applyFont="1" applyFill="1" applyBorder="1" applyAlignment="1" applyProtection="1"/>
    <xf numFmtId="3" fontId="32" fillId="0" borderId="10" xfId="0" applyNumberFormat="1" applyFont="1" applyFill="1" applyBorder="1" applyAlignment="1" applyProtection="1">
      <alignment horizontal="right" wrapText="1"/>
    </xf>
    <xf numFmtId="3" fontId="32" fillId="0" borderId="14" xfId="0" applyNumberFormat="1" applyFont="1" applyBorder="1" applyAlignment="1">
      <alignment horizontal="right"/>
    </xf>
    <xf numFmtId="0" fontId="28" fillId="0" borderId="14" xfId="0" applyNumberFormat="1" applyFont="1" applyFill="1" applyBorder="1" applyAlignment="1" applyProtection="1">
      <alignment horizontal="left" wrapText="1"/>
    </xf>
    <xf numFmtId="0" fontId="28" fillId="0" borderId="14" xfId="0" quotePrefix="1" applyFont="1" applyBorder="1" applyAlignment="1">
      <alignment horizontal="left"/>
    </xf>
    <xf numFmtId="0" fontId="28" fillId="0" borderId="14" xfId="0" quotePrefix="1" applyNumberFormat="1" applyFont="1" applyFill="1" applyBorder="1" applyAlignment="1" applyProtection="1">
      <alignment horizontal="left" wrapText="1"/>
    </xf>
    <xf numFmtId="0" fontId="32" fillId="0" borderId="14" xfId="0" applyNumberFormat="1" applyFont="1" applyFill="1" applyBorder="1" applyAlignment="1" applyProtection="1">
      <alignment horizontal="left" wrapText="1"/>
    </xf>
    <xf numFmtId="0" fontId="28" fillId="0" borderId="16" xfId="0" applyNumberFormat="1" applyFont="1" applyFill="1" applyBorder="1" applyAlignment="1" applyProtection="1">
      <alignment horizontal="left" wrapText="1"/>
    </xf>
    <xf numFmtId="0" fontId="28" fillId="0" borderId="15" xfId="0" applyNumberFormat="1" applyFont="1" applyFill="1" applyBorder="1" applyAlignment="1" applyProtection="1">
      <alignment horizontal="left" wrapText="1"/>
    </xf>
    <xf numFmtId="0" fontId="28" fillId="0" borderId="16" xfId="0" quotePrefix="1" applyFont="1" applyBorder="1" applyAlignment="1">
      <alignment horizontal="left"/>
    </xf>
    <xf numFmtId="0" fontId="28" fillId="0" borderId="15" xfId="0" quotePrefix="1" applyFont="1" applyBorder="1" applyAlignment="1">
      <alignment horizontal="left"/>
    </xf>
    <xf numFmtId="0" fontId="28" fillId="0" borderId="16" xfId="0" quotePrefix="1" applyNumberFormat="1" applyFont="1" applyFill="1" applyBorder="1" applyAlignment="1" applyProtection="1">
      <alignment horizontal="left" wrapText="1"/>
    </xf>
    <xf numFmtId="0" fontId="28" fillId="0" borderId="15" xfId="0" quotePrefix="1" applyNumberFormat="1" applyFont="1" applyFill="1" applyBorder="1" applyAlignment="1" applyProtection="1">
      <alignment horizontal="left" wrapText="1"/>
    </xf>
    <xf numFmtId="0" fontId="25" fillId="0" borderId="16" xfId="0" applyNumberFormat="1" applyFont="1" applyFill="1" applyBorder="1" applyAlignment="1" applyProtection="1">
      <alignment horizontal="center" vertical="center" wrapText="1"/>
    </xf>
    <xf numFmtId="0" fontId="32" fillId="0" borderId="16" xfId="0" applyNumberFormat="1" applyFont="1" applyFill="1" applyBorder="1" applyAlignment="1" applyProtection="1">
      <alignment horizontal="left" wrapText="1"/>
    </xf>
    <xf numFmtId="0" fontId="32" fillId="0" borderId="15" xfId="0" applyNumberFormat="1" applyFont="1" applyFill="1" applyBorder="1" applyAlignment="1" applyProtection="1">
      <alignment horizontal="left" wrapText="1"/>
    </xf>
    <xf numFmtId="0" fontId="32" fillId="0" borderId="0" xfId="0" quotePrefix="1" applyFont="1" applyBorder="1" applyAlignment="1">
      <alignment horizontal="left" wrapText="1"/>
    </xf>
    <xf numFmtId="0" fontId="32" fillId="0" borderId="0" xfId="0" quotePrefix="1" applyFont="1" applyBorder="1" applyAlignment="1">
      <alignment horizontal="center" wrapText="1"/>
    </xf>
    <xf numFmtId="0" fontId="32" fillId="0" borderId="0" xfId="0" quotePrefix="1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>
      <alignment horizont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vertical="center" wrapText="1"/>
    </xf>
    <xf numFmtId="0" fontId="25" fillId="0" borderId="17" xfId="0" quotePrefix="1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left" wrapText="1"/>
    </xf>
    <xf numFmtId="3" fontId="32" fillId="0" borderId="0" xfId="0" applyNumberFormat="1" applyFont="1" applyBorder="1" applyAlignment="1">
      <alignment horizontal="right"/>
    </xf>
    <xf numFmtId="0" fontId="28" fillId="0" borderId="0" xfId="0" quotePrefix="1" applyNumberFormat="1" applyFont="1" applyFill="1" applyBorder="1" applyAlignment="1" applyProtection="1">
      <alignment horizontal="left" wrapText="1"/>
    </xf>
    <xf numFmtId="0" fontId="32" fillId="0" borderId="0" xfId="0" quotePrefix="1" applyFont="1" applyBorder="1" applyAlignment="1">
      <alignment horizontal="left"/>
    </xf>
    <xf numFmtId="0" fontId="32" fillId="0" borderId="0" xfId="0" applyNumberFormat="1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wrapText="1"/>
    </xf>
    <xf numFmtId="0" fontId="33" fillId="0" borderId="0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/>
    <xf numFmtId="0" fontId="40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3" fontId="30" fillId="0" borderId="10" xfId="39" quotePrefix="1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64" fontId="0" fillId="0" borderId="10" xfId="28" applyNumberFormat="1" applyFont="1" applyBorder="1"/>
    <xf numFmtId="164" fontId="0" fillId="0" borderId="10" xfId="28" applyNumberFormat="1" applyFont="1" applyBorder="1" applyAlignment="1">
      <alignment vertical="top"/>
    </xf>
    <xf numFmtId="164" fontId="40" fillId="0" borderId="10" xfId="28" applyNumberFormat="1" applyFont="1" applyBorder="1"/>
    <xf numFmtId="164" fontId="0" fillId="0" borderId="10" xfId="0" applyNumberFormat="1" applyBorder="1"/>
    <xf numFmtId="3" fontId="18" fillId="0" borderId="13" xfId="39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7" fillId="0" borderId="0" xfId="39" applyFont="1" applyFill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0" xfId="0" applyFont="1" applyBorder="1"/>
    <xf numFmtId="41" fontId="17" fillId="0" borderId="10" xfId="29" applyFont="1" applyBorder="1"/>
    <xf numFmtId="3" fontId="18" fillId="0" borderId="0" xfId="39" applyNumberFormat="1" applyFont="1" applyFill="1" applyBorder="1" applyAlignment="1">
      <alignment horizontal="center" vertical="center" wrapText="1"/>
    </xf>
    <xf numFmtId="3" fontId="18" fillId="0" borderId="0" xfId="39" quotePrefix="1" applyNumberFormat="1" applyFont="1" applyFill="1" applyBorder="1" applyAlignment="1">
      <alignment horizontal="center" vertical="center" wrapText="1"/>
    </xf>
    <xf numFmtId="3" fontId="20" fillId="0" borderId="0" xfId="39" applyNumberFormat="1" applyFont="1" applyBorder="1" applyAlignment="1">
      <alignment horizontal="center" vertical="center" wrapText="1"/>
    </xf>
    <xf numFmtId="41" fontId="18" fillId="0" borderId="0" xfId="29" applyFont="1" applyFill="1" applyBorder="1" applyAlignment="1">
      <alignment horizontal="right"/>
    </xf>
    <xf numFmtId="41" fontId="17" fillId="0" borderId="0" xfId="29" applyFont="1" applyBorder="1"/>
    <xf numFmtId="41" fontId="35" fillId="0" borderId="0" xfId="29" applyFont="1" applyBorder="1"/>
    <xf numFmtId="41" fontId="0" fillId="0" borderId="0" xfId="29" applyFont="1" applyBorder="1"/>
    <xf numFmtId="41" fontId="23" fillId="0" borderId="0" xfId="29" applyFont="1" applyBorder="1"/>
    <xf numFmtId="41" fontId="18" fillId="18" borderId="0" xfId="29" applyFont="1" applyFill="1" applyBorder="1" applyAlignment="1">
      <alignment horizontal="right"/>
    </xf>
    <xf numFmtId="41" fontId="17" fillId="19" borderId="10" xfId="29" applyFont="1" applyFill="1" applyBorder="1"/>
    <xf numFmtId="41" fontId="35" fillId="18" borderId="0" xfId="29" applyFont="1" applyFill="1" applyBorder="1"/>
    <xf numFmtId="0" fontId="42" fillId="0" borderId="0" xfId="0" applyFont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3" fontId="30" fillId="0" borderId="0" xfId="39" quotePrefix="1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wrapText="1"/>
    </xf>
    <xf numFmtId="164" fontId="40" fillId="0" borderId="0" xfId="28" applyNumberFormat="1" applyFont="1" applyBorder="1"/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wrapText="1"/>
    </xf>
    <xf numFmtId="164" fontId="0" fillId="0" borderId="0" xfId="28" applyNumberFormat="1" applyFont="1" applyBorder="1" applyAlignment="1">
      <alignment vertical="top"/>
    </xf>
    <xf numFmtId="164" fontId="0" fillId="0" borderId="0" xfId="28" applyNumberFormat="1" applyFont="1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right" vertical="center"/>
    </xf>
    <xf numFmtId="164" fontId="0" fillId="0" borderId="0" xfId="0" applyNumberFormat="1" applyBorder="1"/>
    <xf numFmtId="0" fontId="40" fillId="0" borderId="14" xfId="0" applyFont="1" applyBorder="1" applyAlignment="1"/>
    <xf numFmtId="0" fontId="40" fillId="0" borderId="15" xfId="0" applyFont="1" applyBorder="1" applyAlignment="1"/>
    <xf numFmtId="0" fontId="41" fillId="0" borderId="0" xfId="0" applyFont="1" applyBorder="1" applyAlignment="1">
      <alignment vertical="center"/>
    </xf>
    <xf numFmtId="0" fontId="40" fillId="0" borderId="0" xfId="0" applyFont="1" applyBorder="1" applyAlignment="1"/>
    <xf numFmtId="1" fontId="27" fillId="0" borderId="0" xfId="0" applyNumberFormat="1" applyFont="1" applyBorder="1" applyAlignment="1">
      <alignment wrapText="1"/>
    </xf>
    <xf numFmtId="3" fontId="27" fillId="0" borderId="0" xfId="0" applyNumberFormat="1" applyFont="1" applyBorder="1" applyAlignment="1"/>
    <xf numFmtId="0" fontId="36" fillId="0" borderId="0" xfId="39" applyFont="1" applyFill="1" applyBorder="1" applyAlignment="1">
      <alignment horizontal="left"/>
    </xf>
    <xf numFmtId="0" fontId="1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4" fillId="0" borderId="0" xfId="0" applyFont="1" applyAlignment="1"/>
    <xf numFmtId="0" fontId="45" fillId="0" borderId="0" xfId="0" applyFont="1" applyAlignment="1">
      <alignment wrapText="1"/>
    </xf>
    <xf numFmtId="0" fontId="45" fillId="0" borderId="0" xfId="0" applyFont="1"/>
    <xf numFmtId="0" fontId="43" fillId="0" borderId="0" xfId="0" applyFont="1"/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4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0" fillId="0" borderId="0" xfId="0" applyAlignment="1"/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/>
    <xf numFmtId="0" fontId="0" fillId="20" borderId="10" xfId="0" applyFill="1" applyBorder="1"/>
    <xf numFmtId="0" fontId="48" fillId="20" borderId="10" xfId="0" applyFont="1" applyFill="1" applyBorder="1"/>
    <xf numFmtId="0" fontId="48" fillId="21" borderId="10" xfId="0" applyFont="1" applyFill="1" applyBorder="1"/>
    <xf numFmtId="0" fontId="43" fillId="0" borderId="10" xfId="0" applyFont="1" applyBorder="1" applyAlignment="1">
      <alignment wrapText="1"/>
    </xf>
    <xf numFmtId="0" fontId="43" fillId="0" borderId="10" xfId="0" applyFont="1" applyBorder="1"/>
    <xf numFmtId="0" fontId="45" fillId="0" borderId="10" xfId="0" applyFont="1" applyBorder="1" applyAlignment="1">
      <alignment wrapText="1"/>
    </xf>
    <xf numFmtId="0" fontId="45" fillId="0" borderId="10" xfId="0" applyFont="1" applyBorder="1"/>
    <xf numFmtId="41" fontId="17" fillId="19" borderId="10" xfId="29" applyFont="1" applyFill="1" applyBorder="1" applyAlignment="1">
      <alignment horizontal="right"/>
    </xf>
    <xf numFmtId="41" fontId="17" fillId="0" borderId="10" xfId="29" applyFont="1" applyFill="1" applyBorder="1" applyAlignment="1">
      <alignment horizontal="right"/>
    </xf>
    <xf numFmtId="41" fontId="17" fillId="0" borderId="10" xfId="29" applyFont="1" applyBorder="1" applyAlignment="1"/>
    <xf numFmtId="41" fontId="47" fillId="19" borderId="10" xfId="29" applyFont="1" applyFill="1" applyBorder="1"/>
    <xf numFmtId="41" fontId="47" fillId="0" borderId="10" xfId="29" applyFont="1" applyBorder="1"/>
    <xf numFmtId="164" fontId="48" fillId="20" borderId="10" xfId="28" applyNumberFormat="1" applyFont="1" applyFill="1" applyBorder="1"/>
    <xf numFmtId="164" fontId="48" fillId="21" borderId="10" xfId="28" applyNumberFormat="1" applyFont="1" applyFill="1" applyBorder="1"/>
    <xf numFmtId="0" fontId="47" fillId="20" borderId="10" xfId="0" applyFont="1" applyFill="1" applyBorder="1"/>
    <xf numFmtId="0" fontId="47" fillId="0" borderId="10" xfId="0" applyFont="1" applyBorder="1"/>
    <xf numFmtId="0" fontId="0" fillId="0" borderId="10" xfId="0" applyFont="1" applyBorder="1" applyAlignment="1">
      <alignment vertical="center"/>
    </xf>
    <xf numFmtId="0" fontId="48" fillId="0" borderId="10" xfId="0" applyFont="1" applyBorder="1"/>
    <xf numFmtId="164" fontId="48" fillId="0" borderId="10" xfId="28" applyNumberFormat="1" applyFont="1" applyBorder="1"/>
    <xf numFmtId="3" fontId="30" fillId="0" borderId="10" xfId="39" quotePrefix="1" applyNumberFormat="1" applyFont="1" applyFill="1" applyBorder="1" applyAlignment="1">
      <alignment horizontal="left" wrapText="1"/>
    </xf>
    <xf numFmtId="164" fontId="48" fillId="0" borderId="10" xfId="0" applyNumberFormat="1" applyFont="1" applyBorder="1"/>
    <xf numFmtId="0" fontId="43" fillId="0" borderId="10" xfId="0" applyFont="1" applyBorder="1" applyAlignment="1">
      <alignment horizontal="center"/>
    </xf>
    <xf numFmtId="164" fontId="48" fillId="21" borderId="10" xfId="0" applyNumberFormat="1" applyFont="1" applyFill="1" applyBorder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vertical="center" wrapText="1"/>
    </xf>
    <xf numFmtId="3" fontId="19" fillId="0" borderId="0" xfId="39" quotePrefix="1" applyNumberFormat="1" applyFont="1" applyBorder="1" applyAlignment="1">
      <alignment horizontal="left"/>
    </xf>
    <xf numFmtId="3" fontId="19" fillId="0" borderId="0" xfId="39" applyNumberFormat="1" applyFont="1" applyBorder="1" applyAlignment="1">
      <alignment horizontal="left"/>
    </xf>
    <xf numFmtId="0" fontId="49" fillId="0" borderId="0" xfId="0" applyFont="1" applyAlignment="1">
      <alignment horizontal="left" vertical="center" wrapText="1"/>
    </xf>
    <xf numFmtId="0" fontId="18" fillId="0" borderId="0" xfId="39" applyFont="1" applyBorder="1" applyAlignment="1">
      <alignment horizontal="right"/>
    </xf>
    <xf numFmtId="0" fontId="18" fillId="0" borderId="18" xfId="39" applyFont="1" applyBorder="1" applyAlignment="1">
      <alignment horizontal="right"/>
    </xf>
    <xf numFmtId="0" fontId="18" fillId="19" borderId="14" xfId="40" applyFont="1" applyFill="1" applyBorder="1" applyAlignment="1">
      <alignment horizontal="left" wrapText="1"/>
    </xf>
    <xf numFmtId="0" fontId="18" fillId="19" borderId="15" xfId="40" applyFont="1" applyFill="1" applyBorder="1" applyAlignment="1">
      <alignment horizontal="left" wrapText="1"/>
    </xf>
    <xf numFmtId="0" fontId="18" fillId="0" borderId="14" xfId="40" applyFont="1" applyFill="1" applyBorder="1" applyAlignment="1">
      <alignment horizontal="left" wrapText="1"/>
    </xf>
    <xf numFmtId="0" fontId="18" fillId="0" borderId="15" xfId="40" applyFont="1" applyFill="1" applyBorder="1" applyAlignment="1">
      <alignment horizontal="left" wrapText="1"/>
    </xf>
    <xf numFmtId="0" fontId="18" fillId="18" borderId="14" xfId="40" applyFont="1" applyFill="1" applyBorder="1" applyAlignment="1">
      <alignment horizontal="left" wrapText="1"/>
    </xf>
    <xf numFmtId="0" fontId="18" fillId="18" borderId="15" xfId="40" applyFont="1" applyFill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18" fillId="21" borderId="14" xfId="40" applyFont="1" applyFill="1" applyBorder="1" applyAlignment="1">
      <alignment horizontal="left" wrapText="1"/>
    </xf>
    <xf numFmtId="0" fontId="18" fillId="21" borderId="15" xfId="40" applyFont="1" applyFill="1" applyBorder="1" applyAlignment="1">
      <alignment horizontal="left" wrapText="1"/>
    </xf>
    <xf numFmtId="0" fontId="18" fillId="0" borderId="14" xfId="39" applyFont="1" applyFill="1" applyBorder="1" applyAlignment="1">
      <alignment horizontal="left" wrapText="1"/>
    </xf>
    <xf numFmtId="0" fontId="18" fillId="0" borderId="15" xfId="39" applyFont="1" applyFill="1" applyBorder="1" applyAlignment="1">
      <alignment horizontal="left" wrapText="1"/>
    </xf>
    <xf numFmtId="0" fontId="22" fillId="0" borderId="0" xfId="39" applyNumberFormat="1" applyFont="1" applyFill="1" applyBorder="1" applyAlignment="1" applyProtection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wrapText="1"/>
    </xf>
    <xf numFmtId="1" fontId="27" fillId="0" borderId="15" xfId="0" applyNumberFormat="1" applyFont="1" applyBorder="1" applyAlignment="1">
      <alignment horizontal="center" wrapText="1"/>
    </xf>
    <xf numFmtId="3" fontId="27" fillId="0" borderId="14" xfId="0" applyNumberFormat="1" applyFont="1" applyBorder="1" applyAlignment="1">
      <alignment horizontal="center"/>
    </xf>
    <xf numFmtId="3" fontId="27" fillId="0" borderId="16" xfId="0" applyNumberFormat="1" applyFont="1" applyBorder="1" applyAlignment="1">
      <alignment horizontal="center"/>
    </xf>
    <xf numFmtId="3" fontId="27" fillId="0" borderId="15" xfId="0" applyNumberFormat="1" applyFont="1" applyBorder="1" applyAlignment="1">
      <alignment horizont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[0]" xfId="29" builtinId="6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_zbirna 2008-------" xfId="40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H16" sqref="H16"/>
    </sheetView>
  </sheetViews>
  <sheetFormatPr defaultRowHeight="15" x14ac:dyDescent="0.25"/>
  <cols>
    <col min="1" max="1" width="32" customWidth="1"/>
    <col min="6" max="6" width="15.42578125" customWidth="1"/>
    <col min="7" max="7" width="14.85546875" customWidth="1"/>
    <col min="8" max="8" width="15.7109375" customWidth="1"/>
  </cols>
  <sheetData>
    <row r="1" spans="1:8" ht="18" x14ac:dyDescent="0.25">
      <c r="A1" s="70"/>
      <c r="B1" s="70"/>
      <c r="C1" s="70"/>
      <c r="D1" s="70"/>
      <c r="E1" s="70"/>
      <c r="F1" s="70"/>
      <c r="G1" s="70"/>
      <c r="H1" s="70"/>
    </row>
    <row r="2" spans="1:8" ht="18.75" x14ac:dyDescent="0.3">
      <c r="A2" s="173" t="s">
        <v>70</v>
      </c>
      <c r="B2" s="173"/>
      <c r="C2" s="173"/>
      <c r="D2" s="173"/>
      <c r="E2" s="70"/>
      <c r="F2" s="70"/>
      <c r="G2" s="35"/>
      <c r="H2" s="35"/>
    </row>
    <row r="3" spans="1:8" ht="18.75" x14ac:dyDescent="0.3">
      <c r="A3" s="174" t="s">
        <v>71</v>
      </c>
      <c r="B3" s="174"/>
      <c r="C3" s="174"/>
      <c r="D3" s="70"/>
      <c r="E3" s="70"/>
      <c r="F3" s="70"/>
      <c r="G3" s="70"/>
      <c r="H3" s="36"/>
    </row>
    <row r="4" spans="1:8" ht="52.5" customHeight="1" x14ac:dyDescent="0.25">
      <c r="A4" s="175" t="s">
        <v>151</v>
      </c>
      <c r="B4" s="175"/>
      <c r="C4" s="175"/>
      <c r="D4" s="175"/>
      <c r="E4" s="175"/>
      <c r="F4" s="175"/>
      <c r="G4" s="175"/>
      <c r="H4" s="175"/>
    </row>
    <row r="5" spans="1:8" ht="12" customHeight="1" x14ac:dyDescent="0.25">
      <c r="A5" s="65"/>
      <c r="B5" s="65"/>
      <c r="C5" s="65"/>
      <c r="D5" s="66"/>
      <c r="E5" s="67"/>
      <c r="F5" s="68"/>
      <c r="G5" s="68"/>
      <c r="H5" s="69"/>
    </row>
    <row r="6" spans="1:8" ht="57" customHeight="1" x14ac:dyDescent="0.25">
      <c r="A6" s="170" t="s">
        <v>142</v>
      </c>
      <c r="B6" s="170"/>
      <c r="C6" s="170"/>
      <c r="D6" s="170"/>
      <c r="E6" s="170"/>
      <c r="F6" s="170"/>
      <c r="G6" s="170"/>
      <c r="H6" s="170"/>
    </row>
    <row r="7" spans="1:8" ht="15.75" customHeight="1" x14ac:dyDescent="0.25">
      <c r="A7" s="170"/>
      <c r="B7" s="170"/>
      <c r="C7" s="170"/>
      <c r="D7" s="170"/>
      <c r="E7" s="170"/>
      <c r="F7" s="170"/>
      <c r="G7" s="172"/>
      <c r="H7" s="172"/>
    </row>
    <row r="8" spans="1:8" ht="6" customHeight="1" x14ac:dyDescent="0.25">
      <c r="A8" s="170"/>
      <c r="B8" s="170"/>
      <c r="C8" s="170"/>
      <c r="D8" s="170"/>
      <c r="E8" s="170"/>
      <c r="F8" s="170"/>
      <c r="G8" s="170"/>
      <c r="H8" s="171"/>
    </row>
    <row r="9" spans="1:8" ht="6" customHeight="1" x14ac:dyDescent="0.25">
      <c r="A9" s="39"/>
      <c r="B9" s="40"/>
      <c r="C9" s="40"/>
      <c r="D9" s="40"/>
      <c r="E9" s="40"/>
      <c r="F9" s="36"/>
      <c r="G9" s="36"/>
      <c r="H9" s="36"/>
    </row>
    <row r="10" spans="1:8" ht="46.5" customHeight="1" x14ac:dyDescent="0.25">
      <c r="A10" s="41"/>
      <c r="B10" s="42"/>
      <c r="C10" s="42"/>
      <c r="D10" s="43"/>
      <c r="E10" s="44"/>
      <c r="F10" s="45" t="s">
        <v>148</v>
      </c>
      <c r="G10" s="45" t="s">
        <v>110</v>
      </c>
      <c r="H10" s="46" t="s">
        <v>132</v>
      </c>
    </row>
    <row r="11" spans="1:8" ht="20.25" customHeight="1" x14ac:dyDescent="0.25">
      <c r="A11" s="52" t="s">
        <v>79</v>
      </c>
      <c r="B11" s="56"/>
      <c r="C11" s="56"/>
      <c r="D11" s="56"/>
      <c r="E11" s="57"/>
      <c r="F11" s="47">
        <v>11927216</v>
      </c>
      <c r="G11" s="47">
        <f t="shared" ref="G11:G16" si="0">H11-F11</f>
        <v>1628809</v>
      </c>
      <c r="H11" s="47">
        <f>H12+H13</f>
        <v>13556025</v>
      </c>
    </row>
    <row r="12" spans="1:8" ht="15.75" customHeight="1" x14ac:dyDescent="0.25">
      <c r="A12" s="52" t="s">
        <v>80</v>
      </c>
      <c r="B12" s="56"/>
      <c r="C12" s="56"/>
      <c r="D12" s="56"/>
      <c r="E12" s="57"/>
      <c r="F12" s="47">
        <v>11896616</v>
      </c>
      <c r="G12" s="47">
        <f t="shared" si="0"/>
        <v>1602893</v>
      </c>
      <c r="H12" s="47">
        <v>13499509</v>
      </c>
    </row>
    <row r="13" spans="1:8" ht="15.75" x14ac:dyDescent="0.25">
      <c r="A13" s="53" t="s">
        <v>81</v>
      </c>
      <c r="B13" s="58"/>
      <c r="C13" s="58"/>
      <c r="D13" s="58"/>
      <c r="E13" s="59"/>
      <c r="F13" s="47">
        <v>30600</v>
      </c>
      <c r="G13" s="47">
        <v>25813</v>
      </c>
      <c r="H13" s="47">
        <v>56516</v>
      </c>
    </row>
    <row r="14" spans="1:8" ht="15.75" x14ac:dyDescent="0.25">
      <c r="A14" s="48" t="s">
        <v>82</v>
      </c>
      <c r="B14" s="49"/>
      <c r="C14" s="49"/>
      <c r="D14" s="49"/>
      <c r="E14" s="49"/>
      <c r="F14" s="47">
        <v>11927216</v>
      </c>
      <c r="G14" s="47">
        <v>769211</v>
      </c>
      <c r="H14" s="47">
        <f>H15+H16</f>
        <v>12696427</v>
      </c>
    </row>
    <row r="15" spans="1:8" ht="15.75" customHeight="1" x14ac:dyDescent="0.25">
      <c r="A15" s="54" t="s">
        <v>83</v>
      </c>
      <c r="B15" s="60"/>
      <c r="C15" s="60"/>
      <c r="D15" s="60"/>
      <c r="E15" s="61"/>
      <c r="F15" s="50">
        <v>11877816</v>
      </c>
      <c r="G15" s="47">
        <v>702893</v>
      </c>
      <c r="H15" s="47">
        <v>12580709</v>
      </c>
    </row>
    <row r="16" spans="1:8" ht="15.75" x14ac:dyDescent="0.25">
      <c r="A16" s="53" t="s">
        <v>84</v>
      </c>
      <c r="B16" s="58"/>
      <c r="C16" s="58"/>
      <c r="D16" s="58"/>
      <c r="E16" s="59"/>
      <c r="F16" s="50">
        <v>49400</v>
      </c>
      <c r="G16" s="47">
        <f t="shared" si="0"/>
        <v>66318</v>
      </c>
      <c r="H16" s="47">
        <v>115718</v>
      </c>
    </row>
    <row r="17" spans="1:8" ht="21" customHeight="1" x14ac:dyDescent="0.25">
      <c r="A17" s="54" t="s">
        <v>85</v>
      </c>
      <c r="B17" s="60"/>
      <c r="C17" s="60"/>
      <c r="D17" s="60"/>
      <c r="E17" s="61"/>
      <c r="F17" s="50">
        <f>F11-F14</f>
        <v>0</v>
      </c>
      <c r="G17" s="50">
        <f>G11-G14</f>
        <v>859598</v>
      </c>
      <c r="H17" s="50">
        <f>H11-H14</f>
        <v>859598</v>
      </c>
    </row>
    <row r="18" spans="1:8" ht="16.5" customHeight="1" x14ac:dyDescent="0.25">
      <c r="A18" s="62"/>
      <c r="B18" s="62"/>
      <c r="C18" s="62"/>
      <c r="D18" s="62"/>
      <c r="E18" s="62"/>
      <c r="F18" s="62"/>
      <c r="G18" s="62"/>
      <c r="H18" s="62"/>
    </row>
    <row r="19" spans="1:8" ht="42.75" customHeight="1" x14ac:dyDescent="0.25">
      <c r="A19" s="41"/>
      <c r="B19" s="42"/>
      <c r="C19" s="42"/>
      <c r="D19" s="43"/>
      <c r="E19" s="44"/>
      <c r="F19" s="45" t="s">
        <v>148</v>
      </c>
      <c r="G19" s="45" t="s">
        <v>110</v>
      </c>
      <c r="H19" s="46" t="s">
        <v>132</v>
      </c>
    </row>
    <row r="20" spans="1:8" ht="35.25" customHeight="1" x14ac:dyDescent="0.25">
      <c r="A20" s="55" t="s">
        <v>86</v>
      </c>
      <c r="B20" s="63"/>
      <c r="C20" s="63"/>
      <c r="D20" s="63"/>
      <c r="E20" s="64"/>
      <c r="F20" s="51">
        <v>0</v>
      </c>
      <c r="G20" s="51">
        <v>0</v>
      </c>
      <c r="H20" s="50">
        <v>0</v>
      </c>
    </row>
    <row r="21" spans="1:8" ht="18" x14ac:dyDescent="0.25">
      <c r="A21" s="71"/>
      <c r="B21" s="71"/>
      <c r="C21" s="71"/>
      <c r="D21" s="71"/>
      <c r="E21" s="71"/>
      <c r="F21" s="71"/>
      <c r="G21" s="71"/>
      <c r="H21" s="71"/>
    </row>
    <row r="22" spans="1:8" ht="41.25" customHeight="1" x14ac:dyDescent="0.25">
      <c r="A22" s="65"/>
      <c r="B22" s="65"/>
      <c r="C22" s="65"/>
      <c r="D22" s="66"/>
      <c r="E22" s="67"/>
      <c r="F22" s="68"/>
      <c r="G22" s="68"/>
      <c r="H22" s="69"/>
    </row>
    <row r="23" spans="1:8" ht="32.25" customHeight="1" x14ac:dyDescent="0.25">
      <c r="A23" s="72"/>
      <c r="B23" s="72"/>
      <c r="C23" s="72"/>
      <c r="D23" s="72"/>
      <c r="E23" s="72"/>
      <c r="F23" s="73"/>
      <c r="G23" s="73"/>
      <c r="H23" s="73"/>
    </row>
    <row r="24" spans="1:8" ht="48" customHeight="1" x14ac:dyDescent="0.25">
      <c r="A24" s="72"/>
      <c r="B24" s="72"/>
      <c r="C24" s="72"/>
      <c r="D24" s="72"/>
      <c r="E24" s="72"/>
      <c r="F24" s="73"/>
      <c r="G24" s="73"/>
      <c r="H24" s="73"/>
    </row>
    <row r="25" spans="1:8" ht="24.75" customHeight="1" x14ac:dyDescent="0.25">
      <c r="A25" s="74"/>
      <c r="B25" s="74"/>
      <c r="C25" s="74"/>
      <c r="D25" s="74"/>
      <c r="E25" s="74"/>
      <c r="F25" s="73"/>
      <c r="G25" s="73"/>
      <c r="H25" s="73"/>
    </row>
    <row r="26" spans="1:8" ht="18" x14ac:dyDescent="0.25">
      <c r="A26" s="75"/>
      <c r="B26" s="76"/>
      <c r="C26" s="77"/>
      <c r="D26" s="78"/>
      <c r="E26" s="76"/>
      <c r="F26" s="79"/>
      <c r="G26" s="79"/>
      <c r="H26" s="79"/>
    </row>
    <row r="27" spans="1:8" ht="32.25" customHeight="1" x14ac:dyDescent="0.25">
      <c r="A27" s="74"/>
      <c r="B27" s="74"/>
      <c r="C27" s="74"/>
      <c r="D27" s="74"/>
      <c r="E27" s="74"/>
      <c r="F27" s="73"/>
      <c r="G27" s="73"/>
      <c r="H27" s="73"/>
    </row>
  </sheetData>
  <mergeCells count="6">
    <mergeCell ref="A8:H8"/>
    <mergeCell ref="A7:H7"/>
    <mergeCell ref="A6:H6"/>
    <mergeCell ref="A2:D2"/>
    <mergeCell ref="A3:C3"/>
    <mergeCell ref="A4:H4"/>
  </mergeCells>
  <phoneticPr fontId="38" type="noConversion"/>
  <pageMargins left="0.70866141732283472" right="0.70866141732283472" top="0.74803149606299213" bottom="0.74803149606299213" header="0.31496062992125984" footer="0.31496062992125984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opLeftCell="A82" workbookViewId="0">
      <selection activeCell="G62" sqref="G62"/>
    </sheetView>
  </sheetViews>
  <sheetFormatPr defaultRowHeight="15" x14ac:dyDescent="0.25"/>
  <cols>
    <col min="1" max="1" width="7.7109375" customWidth="1"/>
    <col min="2" max="2" width="33" customWidth="1"/>
    <col min="3" max="3" width="15.5703125" customWidth="1"/>
    <col min="4" max="4" width="13.5703125" customWidth="1"/>
    <col min="5" max="5" width="16.28515625" customWidth="1"/>
    <col min="6" max="6" width="16" customWidth="1"/>
    <col min="7" max="8" width="12.5703125" customWidth="1"/>
    <col min="9" max="9" width="15.7109375" customWidth="1"/>
    <col min="10" max="10" width="12.7109375" customWidth="1"/>
    <col min="11" max="11" width="12.5703125" customWidth="1"/>
    <col min="12" max="12" width="14.42578125" customWidth="1"/>
    <col min="13" max="13" width="10.28515625" customWidth="1"/>
    <col min="14" max="14" width="10" customWidth="1"/>
  </cols>
  <sheetData>
    <row r="1" spans="1:18" ht="13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3"/>
      <c r="L1" s="3"/>
      <c r="M1" s="2"/>
    </row>
    <row r="2" spans="1:18" ht="19.5" thickBot="1" x14ac:dyDescent="0.35">
      <c r="A2" s="6" t="s">
        <v>70</v>
      </c>
      <c r="B2" s="11"/>
      <c r="C2" s="24"/>
      <c r="D2" s="25"/>
    </row>
    <row r="3" spans="1:18" ht="19.5" thickBot="1" x14ac:dyDescent="0.35">
      <c r="A3" s="7" t="s">
        <v>71</v>
      </c>
      <c r="B3" s="8"/>
      <c r="C3" s="24"/>
      <c r="D3" s="25"/>
      <c r="E3" s="10"/>
      <c r="F3" s="10"/>
      <c r="G3" s="10"/>
      <c r="H3" s="10"/>
      <c r="I3" s="10"/>
      <c r="J3" s="10"/>
      <c r="K3" s="10"/>
      <c r="L3" s="10"/>
    </row>
    <row r="4" spans="1:18" ht="12" customHeight="1" x14ac:dyDescent="0.25">
      <c r="E4" s="9"/>
      <c r="F4" s="9"/>
      <c r="G4" s="9"/>
      <c r="H4" s="9"/>
      <c r="I4" s="9"/>
      <c r="J4" s="9"/>
      <c r="K4" s="9"/>
      <c r="L4" s="9"/>
    </row>
    <row r="5" spans="1:18" ht="24" customHeight="1" x14ac:dyDescent="0.25">
      <c r="A5" s="190" t="s">
        <v>130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8" ht="18.75" customHeight="1" x14ac:dyDescent="0.25"/>
    <row r="7" spans="1:18" ht="18.7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177" t="s">
        <v>0</v>
      </c>
      <c r="L7" s="177"/>
      <c r="M7" s="176"/>
      <c r="N7" s="176"/>
    </row>
    <row r="8" spans="1:18" ht="126" x14ac:dyDescent="0.25">
      <c r="A8" s="12" t="s">
        <v>1</v>
      </c>
      <c r="B8" s="12" t="s">
        <v>2</v>
      </c>
      <c r="C8" s="92" t="s">
        <v>131</v>
      </c>
      <c r="D8" s="13" t="s">
        <v>110</v>
      </c>
      <c r="E8" s="13" t="s">
        <v>132</v>
      </c>
      <c r="F8" s="14" t="s">
        <v>7</v>
      </c>
      <c r="G8" s="14" t="s">
        <v>3</v>
      </c>
      <c r="H8" s="14" t="s">
        <v>4</v>
      </c>
      <c r="I8" s="14" t="s">
        <v>133</v>
      </c>
      <c r="J8" s="14" t="s">
        <v>5</v>
      </c>
      <c r="K8" s="14" t="s">
        <v>6</v>
      </c>
      <c r="L8" s="145" t="s">
        <v>134</v>
      </c>
      <c r="M8" s="98"/>
      <c r="N8" s="99"/>
    </row>
    <row r="9" spans="1:18" ht="15.75" x14ac:dyDescent="0.25">
      <c r="A9" s="15">
        <v>1</v>
      </c>
      <c r="B9" s="15">
        <v>2</v>
      </c>
      <c r="C9" s="16">
        <v>3</v>
      </c>
      <c r="D9" s="17">
        <v>4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00"/>
      <c r="N9" s="100"/>
    </row>
    <row r="10" spans="1:18" ht="33.75" customHeight="1" x14ac:dyDescent="0.25">
      <c r="A10" s="178" t="s">
        <v>58</v>
      </c>
      <c r="B10" s="179"/>
      <c r="C10" s="154">
        <f>C11+C67</f>
        <v>11752616</v>
      </c>
      <c r="D10" s="154">
        <f>E10-C10</f>
        <v>855313</v>
      </c>
      <c r="E10" s="154">
        <f t="shared" ref="E10:E23" si="0">F10+G10+H10+I10+J10+K10+L10</f>
        <v>12607929</v>
      </c>
      <c r="F10" s="154">
        <f>F11+F67</f>
        <v>1456899</v>
      </c>
      <c r="G10" s="154">
        <f>G11+G67</f>
        <v>236627</v>
      </c>
      <c r="H10" s="154">
        <f>H11+H67</f>
        <v>147073</v>
      </c>
      <c r="I10" s="154">
        <f>I11+I78</f>
        <v>10660858</v>
      </c>
      <c r="J10" s="154">
        <f>J11+J67</f>
        <v>95721</v>
      </c>
      <c r="K10" s="154">
        <f>K11+K67</f>
        <v>8756</v>
      </c>
      <c r="L10" s="154">
        <f>L11+L67</f>
        <v>1995</v>
      </c>
      <c r="P10" s="4"/>
      <c r="Q10" s="106"/>
      <c r="R10" s="106"/>
    </row>
    <row r="11" spans="1:18" ht="15.75" customHeight="1" x14ac:dyDescent="0.25">
      <c r="A11" s="180" t="s">
        <v>68</v>
      </c>
      <c r="B11" s="181"/>
      <c r="C11" s="154">
        <f>C12+C22+C53</f>
        <v>11704316</v>
      </c>
      <c r="D11" s="154">
        <f t="shared" ref="D11:D74" si="1">E11-C11</f>
        <v>790493</v>
      </c>
      <c r="E11" s="154">
        <f t="shared" si="0"/>
        <v>12494809</v>
      </c>
      <c r="F11" s="155">
        <f t="shared" ref="F11:L11" si="2">F12+F22+F53+F59+F62</f>
        <v>1411737</v>
      </c>
      <c r="G11" s="155">
        <f t="shared" si="2"/>
        <v>231824</v>
      </c>
      <c r="H11" s="155">
        <f t="shared" si="2"/>
        <v>146220</v>
      </c>
      <c r="I11" s="155">
        <f t="shared" si="2"/>
        <v>10660858</v>
      </c>
      <c r="J11" s="155">
        <f t="shared" si="2"/>
        <v>44170</v>
      </c>
      <c r="K11" s="155">
        <f t="shared" si="2"/>
        <v>0</v>
      </c>
      <c r="L11" s="155">
        <f t="shared" si="2"/>
        <v>0</v>
      </c>
      <c r="M11" s="101"/>
      <c r="N11" s="101"/>
    </row>
    <row r="12" spans="1:18" ht="15.75" x14ac:dyDescent="0.25">
      <c r="A12" s="95">
        <v>31</v>
      </c>
      <c r="B12" s="96" t="s">
        <v>8</v>
      </c>
      <c r="C12" s="107">
        <f>C13+C17+C19</f>
        <v>9956466</v>
      </c>
      <c r="D12" s="154">
        <f t="shared" si="1"/>
        <v>277664</v>
      </c>
      <c r="E12" s="154">
        <f t="shared" si="0"/>
        <v>10234130</v>
      </c>
      <c r="F12" s="97">
        <f t="shared" ref="F12:L12" si="3">F13+F17+F19</f>
        <v>0</v>
      </c>
      <c r="G12" s="97">
        <f t="shared" si="3"/>
        <v>44647</v>
      </c>
      <c r="H12" s="97">
        <f t="shared" si="3"/>
        <v>0</v>
      </c>
      <c r="I12" s="97">
        <f>I13+I17+I19</f>
        <v>10189483</v>
      </c>
      <c r="J12" s="97">
        <f t="shared" si="3"/>
        <v>0</v>
      </c>
      <c r="K12" s="97">
        <f t="shared" si="3"/>
        <v>0</v>
      </c>
      <c r="L12" s="97">
        <f t="shared" si="3"/>
        <v>0</v>
      </c>
      <c r="M12" s="102"/>
      <c r="N12" s="102"/>
    </row>
    <row r="13" spans="1:18" ht="15.75" x14ac:dyDescent="0.25">
      <c r="A13" s="30">
        <v>311</v>
      </c>
      <c r="B13" s="31" t="s">
        <v>9</v>
      </c>
      <c r="C13" s="107">
        <f>C14+C15+C16</f>
        <v>8185910</v>
      </c>
      <c r="D13" s="154">
        <f t="shared" si="1"/>
        <v>252285</v>
      </c>
      <c r="E13" s="154">
        <f t="shared" si="0"/>
        <v>8438195</v>
      </c>
      <c r="F13" s="97">
        <f t="shared" ref="F13:L13" si="4">F14+F15+F16</f>
        <v>0</v>
      </c>
      <c r="G13" s="156">
        <f t="shared" si="4"/>
        <v>38094</v>
      </c>
      <c r="H13" s="97">
        <f t="shared" si="4"/>
        <v>0</v>
      </c>
      <c r="I13" s="156">
        <f t="shared" si="4"/>
        <v>8400101</v>
      </c>
      <c r="J13" s="97">
        <f t="shared" si="4"/>
        <v>0</v>
      </c>
      <c r="K13" s="97">
        <f t="shared" si="4"/>
        <v>0</v>
      </c>
      <c r="L13" s="97">
        <f t="shared" si="4"/>
        <v>0</v>
      </c>
      <c r="M13" s="103"/>
      <c r="N13" s="103"/>
    </row>
    <row r="14" spans="1:18" ht="15.75" x14ac:dyDescent="0.25">
      <c r="A14" s="32">
        <v>3111</v>
      </c>
      <c r="B14" s="33" t="s">
        <v>10</v>
      </c>
      <c r="C14" s="157">
        <v>7980700</v>
      </c>
      <c r="D14" s="154">
        <f t="shared" si="1"/>
        <v>196706</v>
      </c>
      <c r="E14" s="154">
        <f t="shared" si="0"/>
        <v>8177406</v>
      </c>
      <c r="F14" s="158">
        <v>0</v>
      </c>
      <c r="G14" s="158">
        <v>22617</v>
      </c>
      <c r="H14" s="158">
        <v>0</v>
      </c>
      <c r="I14" s="158">
        <v>8154789</v>
      </c>
      <c r="J14" s="158">
        <v>0</v>
      </c>
      <c r="K14" s="158">
        <v>0</v>
      </c>
      <c r="L14" s="158">
        <v>0</v>
      </c>
      <c r="M14" s="104"/>
      <c r="N14" s="104"/>
    </row>
    <row r="15" spans="1:18" ht="15.75" x14ac:dyDescent="0.25">
      <c r="A15" s="32">
        <v>3113</v>
      </c>
      <c r="B15" s="33" t="s">
        <v>11</v>
      </c>
      <c r="C15" s="157">
        <v>205210</v>
      </c>
      <c r="D15" s="154">
        <f t="shared" si="1"/>
        <v>55579</v>
      </c>
      <c r="E15" s="154">
        <f t="shared" si="0"/>
        <v>260789</v>
      </c>
      <c r="F15" s="158">
        <v>0</v>
      </c>
      <c r="G15" s="158">
        <v>15477</v>
      </c>
      <c r="H15" s="158">
        <v>0</v>
      </c>
      <c r="I15" s="158">
        <v>245312</v>
      </c>
      <c r="J15" s="158">
        <v>0</v>
      </c>
      <c r="K15" s="158">
        <v>0</v>
      </c>
      <c r="L15" s="158">
        <v>0</v>
      </c>
      <c r="M15" s="104"/>
      <c r="N15" s="104"/>
    </row>
    <row r="16" spans="1:18" ht="15.75" x14ac:dyDescent="0.25">
      <c r="A16" s="32">
        <v>3114</v>
      </c>
      <c r="B16" s="33" t="s">
        <v>12</v>
      </c>
      <c r="C16" s="157"/>
      <c r="D16" s="154">
        <f t="shared" si="1"/>
        <v>0</v>
      </c>
      <c r="E16" s="154">
        <f t="shared" si="0"/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04"/>
      <c r="N16" s="104"/>
    </row>
    <row r="17" spans="1:15" ht="15.75" x14ac:dyDescent="0.25">
      <c r="A17" s="30">
        <v>312</v>
      </c>
      <c r="B17" s="31" t="s">
        <v>13</v>
      </c>
      <c r="C17" s="107">
        <f>C18</f>
        <v>362526</v>
      </c>
      <c r="D17" s="154">
        <f t="shared" si="1"/>
        <v>-17962</v>
      </c>
      <c r="E17" s="154">
        <f t="shared" si="0"/>
        <v>344564</v>
      </c>
      <c r="F17" s="97">
        <f t="shared" ref="F17:L17" si="5">F18</f>
        <v>0</v>
      </c>
      <c r="G17" s="97">
        <f t="shared" si="5"/>
        <v>0</v>
      </c>
      <c r="H17" s="97">
        <f t="shared" si="5"/>
        <v>0</v>
      </c>
      <c r="I17" s="97">
        <f t="shared" si="5"/>
        <v>344564</v>
      </c>
      <c r="J17" s="97">
        <f t="shared" si="5"/>
        <v>0</v>
      </c>
      <c r="K17" s="97">
        <f t="shared" si="5"/>
        <v>0</v>
      </c>
      <c r="L17" s="97">
        <f t="shared" si="5"/>
        <v>0</v>
      </c>
      <c r="M17" s="103"/>
      <c r="N17" s="103"/>
    </row>
    <row r="18" spans="1:15" ht="15.75" x14ac:dyDescent="0.25">
      <c r="A18" s="32">
        <v>3121</v>
      </c>
      <c r="B18" s="33" t="s">
        <v>13</v>
      </c>
      <c r="C18" s="157">
        <v>362526</v>
      </c>
      <c r="D18" s="154">
        <f t="shared" si="1"/>
        <v>-17962</v>
      </c>
      <c r="E18" s="154">
        <f t="shared" si="0"/>
        <v>344564</v>
      </c>
      <c r="F18" s="158">
        <v>0</v>
      </c>
      <c r="G18" s="158">
        <v>0</v>
      </c>
      <c r="H18" s="158"/>
      <c r="I18" s="158">
        <v>344564</v>
      </c>
      <c r="J18" s="158"/>
      <c r="K18" s="158"/>
      <c r="L18" s="158"/>
      <c r="M18" s="104"/>
      <c r="N18" s="104"/>
    </row>
    <row r="19" spans="1:15" ht="15.75" x14ac:dyDescent="0.25">
      <c r="A19" s="30">
        <v>313</v>
      </c>
      <c r="B19" s="31" t="s">
        <v>14</v>
      </c>
      <c r="C19" s="107">
        <f>C20+C21</f>
        <v>1408030</v>
      </c>
      <c r="D19" s="154">
        <f t="shared" si="1"/>
        <v>43341</v>
      </c>
      <c r="E19" s="154">
        <f t="shared" si="0"/>
        <v>1451371</v>
      </c>
      <c r="F19" s="97">
        <f t="shared" ref="F19:L19" si="6">F20+F21</f>
        <v>0</v>
      </c>
      <c r="G19" s="97">
        <f t="shared" si="6"/>
        <v>6553</v>
      </c>
      <c r="H19" s="97">
        <f t="shared" si="6"/>
        <v>0</v>
      </c>
      <c r="I19" s="97">
        <f t="shared" si="6"/>
        <v>1444818</v>
      </c>
      <c r="J19" s="97">
        <f t="shared" si="6"/>
        <v>0</v>
      </c>
      <c r="K19" s="97">
        <f t="shared" si="6"/>
        <v>0</v>
      </c>
      <c r="L19" s="97">
        <f t="shared" si="6"/>
        <v>0</v>
      </c>
      <c r="M19" s="103"/>
      <c r="N19" s="103"/>
    </row>
    <row r="20" spans="1:15" ht="31.5" x14ac:dyDescent="0.25">
      <c r="A20" s="32">
        <v>3132</v>
      </c>
      <c r="B20" s="34" t="s">
        <v>15</v>
      </c>
      <c r="C20" s="157">
        <v>1268888</v>
      </c>
      <c r="D20" s="154">
        <f t="shared" si="1"/>
        <v>39033</v>
      </c>
      <c r="E20" s="154">
        <f t="shared" si="0"/>
        <v>1307921</v>
      </c>
      <c r="F20" s="158">
        <v>0</v>
      </c>
      <c r="G20" s="158">
        <v>5905</v>
      </c>
      <c r="H20" s="158">
        <v>0</v>
      </c>
      <c r="I20" s="158">
        <v>1302016</v>
      </c>
      <c r="J20" s="158">
        <v>0</v>
      </c>
      <c r="K20" s="158">
        <v>0</v>
      </c>
      <c r="L20" s="158">
        <v>0</v>
      </c>
      <c r="M20" s="104"/>
      <c r="N20" s="104"/>
    </row>
    <row r="21" spans="1:15" ht="31.5" x14ac:dyDescent="0.25">
      <c r="A21" s="32">
        <v>3133</v>
      </c>
      <c r="B21" s="34" t="s">
        <v>16</v>
      </c>
      <c r="C21" s="157">
        <v>139142</v>
      </c>
      <c r="D21" s="154">
        <f t="shared" si="1"/>
        <v>4308</v>
      </c>
      <c r="E21" s="154">
        <f t="shared" si="0"/>
        <v>143450</v>
      </c>
      <c r="F21" s="158">
        <v>0</v>
      </c>
      <c r="G21" s="158">
        <v>648</v>
      </c>
      <c r="H21" s="158">
        <v>0</v>
      </c>
      <c r="I21" s="158">
        <v>142802</v>
      </c>
      <c r="J21" s="158">
        <v>0</v>
      </c>
      <c r="K21" s="158">
        <v>0</v>
      </c>
      <c r="L21" s="158">
        <v>0</v>
      </c>
      <c r="M21" s="104"/>
      <c r="N21" s="104"/>
      <c r="O21" s="4"/>
    </row>
    <row r="22" spans="1:15" ht="15.75" x14ac:dyDescent="0.25">
      <c r="A22" s="30">
        <v>32</v>
      </c>
      <c r="B22" s="31" t="s">
        <v>17</v>
      </c>
      <c r="C22" s="107">
        <f>C23+C28+C35+C45+C47</f>
        <v>1744350</v>
      </c>
      <c r="D22" s="154">
        <f t="shared" si="1"/>
        <v>94073</v>
      </c>
      <c r="E22" s="154">
        <f t="shared" si="0"/>
        <v>1838423</v>
      </c>
      <c r="F22" s="97">
        <f t="shared" ref="F22:K22" si="7">F23+F28+F35+F45+F47</f>
        <v>1407273</v>
      </c>
      <c r="G22" s="97">
        <f t="shared" si="7"/>
        <v>185197</v>
      </c>
      <c r="H22" s="97">
        <f t="shared" si="7"/>
        <v>146220</v>
      </c>
      <c r="I22" s="97">
        <f t="shared" si="7"/>
        <v>55567</v>
      </c>
      <c r="J22" s="97">
        <f t="shared" si="7"/>
        <v>44166</v>
      </c>
      <c r="K22" s="97">
        <f t="shared" si="7"/>
        <v>0</v>
      </c>
      <c r="L22" s="97">
        <f>L23+L28+L35+L45</f>
        <v>0</v>
      </c>
      <c r="M22" s="103"/>
      <c r="N22" s="103"/>
    </row>
    <row r="23" spans="1:15" ht="15.75" customHeight="1" x14ac:dyDescent="0.25">
      <c r="A23" s="26">
        <v>321</v>
      </c>
      <c r="B23" s="27" t="s">
        <v>72</v>
      </c>
      <c r="C23" s="107">
        <f>C24+C25+C26+C27</f>
        <v>345478</v>
      </c>
      <c r="D23" s="154">
        <f t="shared" si="1"/>
        <v>11457</v>
      </c>
      <c r="E23" s="154">
        <f t="shared" si="0"/>
        <v>356935</v>
      </c>
      <c r="F23" s="97">
        <f t="shared" ref="F23:L23" si="8">F24+F25+F26+F27</f>
        <v>324232</v>
      </c>
      <c r="G23" s="97">
        <f t="shared" si="8"/>
        <v>1370</v>
      </c>
      <c r="H23" s="97">
        <f t="shared" si="8"/>
        <v>16284</v>
      </c>
      <c r="I23" s="97">
        <f t="shared" si="8"/>
        <v>2347</v>
      </c>
      <c r="J23" s="97">
        <f t="shared" si="8"/>
        <v>12702</v>
      </c>
      <c r="K23" s="97">
        <f t="shared" si="8"/>
        <v>0</v>
      </c>
      <c r="L23" s="97">
        <f t="shared" si="8"/>
        <v>0</v>
      </c>
      <c r="M23" s="103"/>
      <c r="N23" s="103"/>
    </row>
    <row r="24" spans="1:15" ht="15.75" x14ac:dyDescent="0.25">
      <c r="A24" s="21">
        <v>3211</v>
      </c>
      <c r="B24" s="22" t="s">
        <v>18</v>
      </c>
      <c r="C24" s="157">
        <v>42878</v>
      </c>
      <c r="D24" s="154">
        <f t="shared" si="1"/>
        <v>-1210</v>
      </c>
      <c r="E24" s="154">
        <f t="shared" ref="E24:E66" si="9">F24+G24+H24+I24+J24+K24+L24</f>
        <v>41668</v>
      </c>
      <c r="F24" s="158">
        <v>19598</v>
      </c>
      <c r="G24" s="158">
        <v>1212</v>
      </c>
      <c r="H24" s="158">
        <v>16284</v>
      </c>
      <c r="I24" s="158">
        <v>2347</v>
      </c>
      <c r="J24" s="158">
        <v>2227</v>
      </c>
      <c r="K24" s="158">
        <v>0</v>
      </c>
      <c r="L24" s="158">
        <v>0</v>
      </c>
      <c r="M24" s="104"/>
      <c r="N24" s="104"/>
    </row>
    <row r="25" spans="1:15" ht="30.75" customHeight="1" x14ac:dyDescent="0.25">
      <c r="A25" s="21">
        <v>3212</v>
      </c>
      <c r="B25" s="22" t="s">
        <v>19</v>
      </c>
      <c r="C25" s="157">
        <v>295000</v>
      </c>
      <c r="D25" s="154">
        <f t="shared" si="1"/>
        <v>795</v>
      </c>
      <c r="E25" s="154">
        <f t="shared" si="9"/>
        <v>295795</v>
      </c>
      <c r="F25" s="158">
        <v>295795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58">
        <v>0</v>
      </c>
      <c r="M25" s="104"/>
      <c r="N25" s="104"/>
    </row>
    <row r="26" spans="1:15" ht="15.75" customHeight="1" x14ac:dyDescent="0.25">
      <c r="A26" s="21">
        <v>3213</v>
      </c>
      <c r="B26" s="22" t="s">
        <v>20</v>
      </c>
      <c r="C26" s="157">
        <v>6100</v>
      </c>
      <c r="D26" s="154">
        <f t="shared" si="1"/>
        <v>13214</v>
      </c>
      <c r="E26" s="154">
        <f t="shared" si="9"/>
        <v>19314</v>
      </c>
      <c r="F26" s="158">
        <v>8839</v>
      </c>
      <c r="G26" s="158">
        <v>0</v>
      </c>
      <c r="H26" s="158">
        <v>0</v>
      </c>
      <c r="I26" s="158">
        <v>0</v>
      </c>
      <c r="J26" s="158">
        <v>10475</v>
      </c>
      <c r="K26" s="158">
        <v>0</v>
      </c>
      <c r="L26" s="158">
        <v>0</v>
      </c>
      <c r="M26" s="104"/>
      <c r="N26" s="104"/>
    </row>
    <row r="27" spans="1:15" ht="29.25" customHeight="1" x14ac:dyDescent="0.25">
      <c r="A27" s="18">
        <v>3214</v>
      </c>
      <c r="B27" s="1" t="s">
        <v>21</v>
      </c>
      <c r="C27" s="157">
        <v>1500</v>
      </c>
      <c r="D27" s="154">
        <f t="shared" si="1"/>
        <v>-1342</v>
      </c>
      <c r="E27" s="154">
        <f t="shared" si="9"/>
        <v>158</v>
      </c>
      <c r="F27" s="158"/>
      <c r="G27" s="158">
        <v>158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04"/>
      <c r="N27" s="104"/>
    </row>
    <row r="28" spans="1:15" ht="15.75" x14ac:dyDescent="0.25">
      <c r="A28" s="28">
        <v>322</v>
      </c>
      <c r="B28" s="29" t="s">
        <v>22</v>
      </c>
      <c r="C28" s="107">
        <f>C29+C30+C31+C32+C33+C34</f>
        <v>970700</v>
      </c>
      <c r="D28" s="154">
        <f t="shared" si="1"/>
        <v>2816</v>
      </c>
      <c r="E28" s="154">
        <f t="shared" si="9"/>
        <v>973516</v>
      </c>
      <c r="F28" s="97">
        <f t="shared" ref="F28:L28" si="10">F29+F30+F31+F32+F33+F34</f>
        <v>837774</v>
      </c>
      <c r="G28" s="97">
        <f t="shared" si="10"/>
        <v>40912</v>
      </c>
      <c r="H28" s="97">
        <f t="shared" si="10"/>
        <v>78130</v>
      </c>
      <c r="I28" s="97">
        <f t="shared" si="10"/>
        <v>12410</v>
      </c>
      <c r="J28" s="97">
        <f t="shared" si="10"/>
        <v>4290</v>
      </c>
      <c r="K28" s="97">
        <f t="shared" si="10"/>
        <v>0</v>
      </c>
      <c r="L28" s="97">
        <f t="shared" si="10"/>
        <v>0</v>
      </c>
      <c r="M28" s="103"/>
      <c r="N28" s="103"/>
    </row>
    <row r="29" spans="1:15" ht="29.25" customHeight="1" x14ac:dyDescent="0.25">
      <c r="A29" s="21">
        <v>3221</v>
      </c>
      <c r="B29" s="22" t="s">
        <v>23</v>
      </c>
      <c r="C29" s="157">
        <v>84000</v>
      </c>
      <c r="D29" s="154">
        <f t="shared" si="1"/>
        <v>-13811</v>
      </c>
      <c r="E29" s="154">
        <f t="shared" si="9"/>
        <v>70189</v>
      </c>
      <c r="F29" s="158">
        <v>47430</v>
      </c>
      <c r="G29" s="158">
        <v>3128</v>
      </c>
      <c r="H29" s="158">
        <v>18800</v>
      </c>
      <c r="I29" s="158">
        <v>831</v>
      </c>
      <c r="J29" s="158"/>
      <c r="K29" s="158"/>
      <c r="L29" s="158">
        <v>0</v>
      </c>
      <c r="M29" s="104"/>
      <c r="N29" s="104"/>
    </row>
    <row r="30" spans="1:15" ht="15.75" x14ac:dyDescent="0.25">
      <c r="A30" s="21">
        <v>3222</v>
      </c>
      <c r="B30" s="22" t="s">
        <v>24</v>
      </c>
      <c r="C30" s="157">
        <v>70000</v>
      </c>
      <c r="D30" s="154">
        <f t="shared" si="1"/>
        <v>12903</v>
      </c>
      <c r="E30" s="154">
        <f t="shared" si="9"/>
        <v>82903</v>
      </c>
      <c r="F30" s="158">
        <v>14117</v>
      </c>
      <c r="G30" s="158">
        <v>0</v>
      </c>
      <c r="H30" s="158">
        <v>54350</v>
      </c>
      <c r="I30" s="158">
        <v>10734</v>
      </c>
      <c r="J30" s="158">
        <v>3702</v>
      </c>
      <c r="K30" s="158">
        <v>0</v>
      </c>
      <c r="L30" s="158">
        <v>0</v>
      </c>
      <c r="M30" s="104"/>
      <c r="N30" s="104"/>
    </row>
    <row r="31" spans="1:15" ht="15.75" x14ac:dyDescent="0.25">
      <c r="A31" s="21">
        <v>3223</v>
      </c>
      <c r="B31" s="22" t="s">
        <v>25</v>
      </c>
      <c r="C31" s="157">
        <v>761000</v>
      </c>
      <c r="D31" s="154">
        <f t="shared" si="1"/>
        <v>4000</v>
      </c>
      <c r="E31" s="154">
        <f t="shared" si="9"/>
        <v>765000</v>
      </c>
      <c r="F31" s="158">
        <v>765000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04"/>
      <c r="N31" s="104"/>
    </row>
    <row r="32" spans="1:15" ht="31.5" x14ac:dyDescent="0.25">
      <c r="A32" s="21">
        <v>3224</v>
      </c>
      <c r="B32" s="22" t="s">
        <v>26</v>
      </c>
      <c r="C32" s="157">
        <v>38500</v>
      </c>
      <c r="D32" s="154">
        <f t="shared" si="1"/>
        <v>4108</v>
      </c>
      <c r="E32" s="154">
        <f t="shared" si="9"/>
        <v>42608</v>
      </c>
      <c r="F32" s="158">
        <v>7070</v>
      </c>
      <c r="G32" s="158">
        <v>32743</v>
      </c>
      <c r="H32" s="158">
        <v>1950</v>
      </c>
      <c r="I32" s="158">
        <v>845</v>
      </c>
      <c r="J32" s="158">
        <v>0</v>
      </c>
      <c r="K32" s="158">
        <v>0</v>
      </c>
      <c r="L32" s="158">
        <v>0</v>
      </c>
      <c r="M32" s="104"/>
      <c r="N32" s="104"/>
    </row>
    <row r="33" spans="1:14" ht="15.75" x14ac:dyDescent="0.25">
      <c r="A33" s="21">
        <v>3225</v>
      </c>
      <c r="B33" s="22" t="s">
        <v>27</v>
      </c>
      <c r="C33" s="157">
        <v>9000</v>
      </c>
      <c r="D33" s="154">
        <f t="shared" si="1"/>
        <v>-1225</v>
      </c>
      <c r="E33" s="154">
        <f t="shared" si="9"/>
        <v>7775</v>
      </c>
      <c r="F33" s="158">
        <v>4157</v>
      </c>
      <c r="G33" s="158"/>
      <c r="H33" s="158">
        <v>3030</v>
      </c>
      <c r="I33" s="158">
        <v>0</v>
      </c>
      <c r="J33" s="158">
        <v>588</v>
      </c>
      <c r="K33" s="158">
        <v>0</v>
      </c>
      <c r="L33" s="158">
        <v>0</v>
      </c>
      <c r="M33" s="104"/>
      <c r="N33" s="104"/>
    </row>
    <row r="34" spans="1:14" ht="31.5" x14ac:dyDescent="0.25">
      <c r="A34" s="18">
        <v>3227</v>
      </c>
      <c r="B34" s="1" t="s">
        <v>28</v>
      </c>
      <c r="C34" s="157">
        <v>8200</v>
      </c>
      <c r="D34" s="154">
        <f t="shared" si="1"/>
        <v>-3159</v>
      </c>
      <c r="E34" s="154">
        <f t="shared" si="9"/>
        <v>5041</v>
      </c>
      <c r="F34" s="158">
        <v>0</v>
      </c>
      <c r="G34" s="158">
        <v>5041</v>
      </c>
      <c r="H34" s="158"/>
      <c r="I34" s="158">
        <v>0</v>
      </c>
      <c r="J34" s="158">
        <v>0</v>
      </c>
      <c r="K34" s="158">
        <v>0</v>
      </c>
      <c r="L34" s="158">
        <v>0</v>
      </c>
      <c r="M34" s="104"/>
      <c r="N34" s="104"/>
    </row>
    <row r="35" spans="1:14" ht="15.75" customHeight="1" x14ac:dyDescent="0.25">
      <c r="A35" s="28">
        <v>323</v>
      </c>
      <c r="B35" s="29" t="s">
        <v>29</v>
      </c>
      <c r="C35" s="107">
        <f>C36+C37+C38+C39+C40+C41+C42+C43+C44</f>
        <v>343898</v>
      </c>
      <c r="D35" s="154">
        <f t="shared" si="1"/>
        <v>62662</v>
      </c>
      <c r="E35" s="154">
        <f t="shared" si="9"/>
        <v>406560</v>
      </c>
      <c r="F35" s="97">
        <f t="shared" ref="F35:L35" si="11">F36+F37+F38+F39+F40+F41+F42+F43+F44</f>
        <v>219807</v>
      </c>
      <c r="G35" s="97">
        <f t="shared" si="11"/>
        <v>131203</v>
      </c>
      <c r="H35" s="97">
        <f t="shared" si="11"/>
        <v>32936</v>
      </c>
      <c r="I35" s="97">
        <f t="shared" si="11"/>
        <v>0</v>
      </c>
      <c r="J35" s="97">
        <f t="shared" si="11"/>
        <v>22614</v>
      </c>
      <c r="K35" s="97">
        <f t="shared" si="11"/>
        <v>0</v>
      </c>
      <c r="L35" s="97">
        <f t="shared" si="11"/>
        <v>0</v>
      </c>
      <c r="M35" s="103"/>
      <c r="N35" s="103"/>
    </row>
    <row r="36" spans="1:14" ht="18.75" customHeight="1" x14ac:dyDescent="0.25">
      <c r="A36" s="21">
        <v>3231</v>
      </c>
      <c r="B36" s="22" t="s">
        <v>30</v>
      </c>
      <c r="C36" s="157">
        <v>27000</v>
      </c>
      <c r="D36" s="154">
        <f t="shared" si="1"/>
        <v>-2816</v>
      </c>
      <c r="E36" s="154">
        <f t="shared" si="9"/>
        <v>24184</v>
      </c>
      <c r="F36" s="158">
        <v>23687</v>
      </c>
      <c r="G36" s="158">
        <v>0</v>
      </c>
      <c r="H36" s="158">
        <v>386</v>
      </c>
      <c r="I36" s="158">
        <v>0</v>
      </c>
      <c r="J36" s="158">
        <v>111</v>
      </c>
      <c r="K36" s="158">
        <v>0</v>
      </c>
      <c r="L36" s="158">
        <v>0</v>
      </c>
      <c r="M36" s="104"/>
      <c r="N36" s="104"/>
    </row>
    <row r="37" spans="1:14" ht="31.5" x14ac:dyDescent="0.25">
      <c r="A37" s="21">
        <v>3232</v>
      </c>
      <c r="B37" s="22" t="s">
        <v>31</v>
      </c>
      <c r="C37" s="157">
        <v>15400</v>
      </c>
      <c r="D37" s="154">
        <f t="shared" si="1"/>
        <v>10490</v>
      </c>
      <c r="E37" s="154">
        <f t="shared" si="9"/>
        <v>25890</v>
      </c>
      <c r="F37" s="158">
        <v>25890</v>
      </c>
      <c r="G37" s="158"/>
      <c r="H37" s="158"/>
      <c r="I37" s="158">
        <v>0</v>
      </c>
      <c r="J37" s="158">
        <v>0</v>
      </c>
      <c r="K37" s="158">
        <v>0</v>
      </c>
      <c r="L37" s="158">
        <v>0</v>
      </c>
      <c r="M37" s="104"/>
      <c r="N37" s="104"/>
    </row>
    <row r="38" spans="1:14" ht="15.75" x14ac:dyDescent="0.25">
      <c r="A38" s="21">
        <v>3233</v>
      </c>
      <c r="B38" s="22" t="s">
        <v>32</v>
      </c>
      <c r="C38" s="157">
        <v>2850</v>
      </c>
      <c r="D38" s="154">
        <f t="shared" si="1"/>
        <v>4082</v>
      </c>
      <c r="E38" s="154">
        <f t="shared" si="9"/>
        <v>6932</v>
      </c>
      <c r="F38" s="158">
        <v>4417</v>
      </c>
      <c r="G38" s="158">
        <v>450</v>
      </c>
      <c r="H38" s="158">
        <v>0</v>
      </c>
      <c r="I38" s="158">
        <v>0</v>
      </c>
      <c r="J38" s="158">
        <v>2065</v>
      </c>
      <c r="K38" s="158">
        <v>0</v>
      </c>
      <c r="L38" s="158">
        <v>0</v>
      </c>
      <c r="M38" s="104"/>
      <c r="N38" s="104"/>
    </row>
    <row r="39" spans="1:14" ht="15.75" x14ac:dyDescent="0.25">
      <c r="A39" s="21">
        <v>3234</v>
      </c>
      <c r="B39" s="22" t="s">
        <v>33</v>
      </c>
      <c r="C39" s="157">
        <v>113900</v>
      </c>
      <c r="D39" s="154">
        <f t="shared" si="1"/>
        <v>-4183</v>
      </c>
      <c r="E39" s="154">
        <f>F39+G39+H39+I39+J39+K39+L39</f>
        <v>109717</v>
      </c>
      <c r="F39" s="158">
        <v>109717</v>
      </c>
      <c r="G39" s="158">
        <v>0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04"/>
      <c r="N39" s="104"/>
    </row>
    <row r="40" spans="1:14" ht="15.75" customHeight="1" x14ac:dyDescent="0.25">
      <c r="A40" s="21">
        <v>3235</v>
      </c>
      <c r="B40" s="22" t="s">
        <v>34</v>
      </c>
      <c r="C40" s="157">
        <v>10700</v>
      </c>
      <c r="D40" s="154">
        <f t="shared" si="1"/>
        <v>1050</v>
      </c>
      <c r="E40" s="154">
        <f t="shared" si="9"/>
        <v>11750</v>
      </c>
      <c r="F40" s="158">
        <v>0</v>
      </c>
      <c r="G40" s="158"/>
      <c r="H40" s="158">
        <v>11750</v>
      </c>
      <c r="I40" s="158">
        <v>0</v>
      </c>
      <c r="J40" s="158">
        <v>0</v>
      </c>
      <c r="K40" s="158">
        <v>0</v>
      </c>
      <c r="L40" s="158">
        <v>0</v>
      </c>
      <c r="M40" s="104"/>
      <c r="N40" s="104"/>
    </row>
    <row r="41" spans="1:14" ht="19.5" customHeight="1" x14ac:dyDescent="0.25">
      <c r="A41" s="21">
        <v>3236</v>
      </c>
      <c r="B41" s="22" t="s">
        <v>35</v>
      </c>
      <c r="C41" s="157">
        <v>6200</v>
      </c>
      <c r="D41" s="154">
        <f t="shared" si="1"/>
        <v>1175</v>
      </c>
      <c r="E41" s="154">
        <f t="shared" si="9"/>
        <v>7375</v>
      </c>
      <c r="F41" s="158">
        <v>7375</v>
      </c>
      <c r="G41" s="158"/>
      <c r="H41" s="158">
        <v>0</v>
      </c>
      <c r="I41" s="158">
        <v>0</v>
      </c>
      <c r="J41" s="158">
        <v>0</v>
      </c>
      <c r="K41" s="158">
        <v>0</v>
      </c>
      <c r="L41" s="158">
        <v>0</v>
      </c>
      <c r="M41" s="104"/>
      <c r="N41" s="104"/>
    </row>
    <row r="42" spans="1:14" ht="15.75" x14ac:dyDescent="0.25">
      <c r="A42" s="21">
        <v>3237</v>
      </c>
      <c r="B42" s="22" t="s">
        <v>36</v>
      </c>
      <c r="C42" s="157">
        <v>119898</v>
      </c>
      <c r="D42" s="154">
        <f t="shared" si="1"/>
        <v>53820</v>
      </c>
      <c r="E42" s="154">
        <f t="shared" si="9"/>
        <v>173718</v>
      </c>
      <c r="F42" s="158">
        <v>27580</v>
      </c>
      <c r="G42" s="158">
        <v>125700</v>
      </c>
      <c r="H42" s="158">
        <v>0</v>
      </c>
      <c r="I42" s="158"/>
      <c r="J42" s="158">
        <v>20438</v>
      </c>
      <c r="K42" s="158">
        <v>0</v>
      </c>
      <c r="L42" s="158">
        <v>0</v>
      </c>
      <c r="M42" s="104"/>
      <c r="N42" s="104"/>
    </row>
    <row r="43" spans="1:14" ht="15.75" x14ac:dyDescent="0.25">
      <c r="A43" s="21">
        <v>3238</v>
      </c>
      <c r="B43" s="22" t="s">
        <v>37</v>
      </c>
      <c r="C43" s="157">
        <v>7600</v>
      </c>
      <c r="D43" s="154">
        <f t="shared" si="1"/>
        <v>-21</v>
      </c>
      <c r="E43" s="154">
        <f t="shared" si="9"/>
        <v>7579</v>
      </c>
      <c r="F43" s="158">
        <v>2526</v>
      </c>
      <c r="G43" s="158">
        <v>5053</v>
      </c>
      <c r="H43" s="158">
        <v>0</v>
      </c>
      <c r="I43" s="158">
        <v>0</v>
      </c>
      <c r="J43" s="158">
        <v>0</v>
      </c>
      <c r="K43" s="158">
        <v>0</v>
      </c>
      <c r="L43" s="158">
        <v>0</v>
      </c>
      <c r="M43" s="104"/>
      <c r="N43" s="104"/>
    </row>
    <row r="44" spans="1:14" ht="15.75" customHeight="1" x14ac:dyDescent="0.25">
      <c r="A44" s="21">
        <v>3239</v>
      </c>
      <c r="B44" s="22" t="s">
        <v>38</v>
      </c>
      <c r="C44" s="157">
        <v>40350</v>
      </c>
      <c r="D44" s="154">
        <f t="shared" si="1"/>
        <v>-935</v>
      </c>
      <c r="E44" s="154">
        <f t="shared" si="9"/>
        <v>39415</v>
      </c>
      <c r="F44" s="158">
        <v>18615</v>
      </c>
      <c r="G44" s="158">
        <v>0</v>
      </c>
      <c r="H44" s="158">
        <v>20800</v>
      </c>
      <c r="I44" s="158">
        <v>0</v>
      </c>
      <c r="J44" s="158"/>
      <c r="K44" s="158">
        <v>0</v>
      </c>
      <c r="L44" s="158">
        <v>0</v>
      </c>
      <c r="M44" s="104"/>
      <c r="N44" s="104"/>
    </row>
    <row r="45" spans="1:14" ht="31.5" x14ac:dyDescent="0.25">
      <c r="A45" s="28">
        <v>324</v>
      </c>
      <c r="B45" s="29" t="s">
        <v>107</v>
      </c>
      <c r="C45" s="107">
        <f>C46</f>
        <v>0</v>
      </c>
      <c r="D45" s="154">
        <f t="shared" si="1"/>
        <v>0</v>
      </c>
      <c r="E45" s="154">
        <f t="shared" si="9"/>
        <v>0</v>
      </c>
      <c r="F45" s="97">
        <f t="shared" ref="F45:L45" si="12">F46</f>
        <v>0</v>
      </c>
      <c r="G45" s="97">
        <f t="shared" si="12"/>
        <v>0</v>
      </c>
      <c r="H45" s="97">
        <f t="shared" si="12"/>
        <v>0</v>
      </c>
      <c r="I45" s="97">
        <f t="shared" si="12"/>
        <v>0</v>
      </c>
      <c r="J45" s="97">
        <f t="shared" si="12"/>
        <v>0</v>
      </c>
      <c r="K45" s="97">
        <f t="shared" si="12"/>
        <v>0</v>
      </c>
      <c r="L45" s="97">
        <f t="shared" si="12"/>
        <v>0</v>
      </c>
      <c r="M45" s="103"/>
      <c r="N45" s="103"/>
    </row>
    <row r="46" spans="1:14" ht="31.5" x14ac:dyDescent="0.25">
      <c r="A46" s="21">
        <v>3241</v>
      </c>
      <c r="B46" s="1" t="s">
        <v>107</v>
      </c>
      <c r="C46" s="157">
        <v>0</v>
      </c>
      <c r="D46" s="154">
        <f t="shared" si="1"/>
        <v>0</v>
      </c>
      <c r="E46" s="154">
        <f t="shared" si="9"/>
        <v>0</v>
      </c>
      <c r="F46" s="158"/>
      <c r="G46" s="158"/>
      <c r="H46" s="158">
        <v>0</v>
      </c>
      <c r="I46" s="158">
        <v>0</v>
      </c>
      <c r="J46" s="158"/>
      <c r="K46" s="158">
        <v>0</v>
      </c>
      <c r="L46" s="158">
        <v>0</v>
      </c>
      <c r="M46" s="104"/>
      <c r="N46" s="104"/>
    </row>
    <row r="47" spans="1:14" ht="31.5" x14ac:dyDescent="0.25">
      <c r="A47" s="28">
        <v>329</v>
      </c>
      <c r="B47" s="29" t="s">
        <v>39</v>
      </c>
      <c r="C47" s="107">
        <f>C48+C49+C50+C51+C52</f>
        <v>84274</v>
      </c>
      <c r="D47" s="154">
        <f t="shared" si="1"/>
        <v>17138</v>
      </c>
      <c r="E47" s="154">
        <f t="shared" si="9"/>
        <v>101412</v>
      </c>
      <c r="F47" s="97">
        <f t="shared" ref="F47:L47" si="13">F48+F49+F50+F51+F52</f>
        <v>25460</v>
      </c>
      <c r="G47" s="97">
        <f t="shared" si="13"/>
        <v>11712</v>
      </c>
      <c r="H47" s="97">
        <f t="shared" si="13"/>
        <v>18870</v>
      </c>
      <c r="I47" s="97">
        <f t="shared" si="13"/>
        <v>40810</v>
      </c>
      <c r="J47" s="97">
        <f t="shared" si="13"/>
        <v>4560</v>
      </c>
      <c r="K47" s="97">
        <f t="shared" si="13"/>
        <v>0</v>
      </c>
      <c r="L47" s="97">
        <f t="shared" si="13"/>
        <v>0</v>
      </c>
      <c r="M47" s="103"/>
      <c r="N47" s="103"/>
    </row>
    <row r="48" spans="1:14" ht="15.75" x14ac:dyDescent="0.25">
      <c r="A48" s="21">
        <v>3292</v>
      </c>
      <c r="B48" s="22" t="s">
        <v>40</v>
      </c>
      <c r="C48" s="157">
        <v>8900</v>
      </c>
      <c r="D48" s="154">
        <f t="shared" si="1"/>
        <v>8968</v>
      </c>
      <c r="E48" s="154">
        <f t="shared" si="9"/>
        <v>17868</v>
      </c>
      <c r="F48" s="158">
        <v>17868</v>
      </c>
      <c r="G48" s="158"/>
      <c r="H48" s="158">
        <v>0</v>
      </c>
      <c r="I48" s="158">
        <v>0</v>
      </c>
      <c r="J48" s="158">
        <v>0</v>
      </c>
      <c r="K48" s="158">
        <v>0</v>
      </c>
      <c r="L48" s="158">
        <v>0</v>
      </c>
      <c r="M48" s="104"/>
      <c r="N48" s="104"/>
    </row>
    <row r="49" spans="1:14" ht="15.75" customHeight="1" x14ac:dyDescent="0.25">
      <c r="A49" s="21">
        <v>3293</v>
      </c>
      <c r="B49" s="22" t="s">
        <v>41</v>
      </c>
      <c r="C49" s="157">
        <v>8300</v>
      </c>
      <c r="D49" s="154">
        <f t="shared" si="1"/>
        <v>1936</v>
      </c>
      <c r="E49" s="154">
        <f t="shared" si="9"/>
        <v>10236</v>
      </c>
      <c r="F49" s="158">
        <v>1507</v>
      </c>
      <c r="G49" s="158">
        <v>2142</v>
      </c>
      <c r="H49" s="158">
        <v>0</v>
      </c>
      <c r="I49" s="158">
        <v>3395</v>
      </c>
      <c r="J49" s="158">
        <v>3192</v>
      </c>
      <c r="K49" s="158"/>
      <c r="L49" s="158">
        <v>0</v>
      </c>
      <c r="M49" s="104"/>
      <c r="N49" s="104"/>
    </row>
    <row r="50" spans="1:14" ht="15.75" x14ac:dyDescent="0.25">
      <c r="A50" s="21">
        <v>3294</v>
      </c>
      <c r="B50" s="22" t="s">
        <v>42</v>
      </c>
      <c r="C50" s="157">
        <v>1700</v>
      </c>
      <c r="D50" s="154">
        <f t="shared" si="1"/>
        <v>2290</v>
      </c>
      <c r="E50" s="154">
        <f t="shared" si="9"/>
        <v>3990</v>
      </c>
      <c r="F50" s="158">
        <v>250</v>
      </c>
      <c r="G50" s="158">
        <v>3740</v>
      </c>
      <c r="H50" s="158">
        <v>0</v>
      </c>
      <c r="I50" s="158">
        <v>0</v>
      </c>
      <c r="J50" s="158">
        <v>0</v>
      </c>
      <c r="K50" s="158">
        <v>0</v>
      </c>
      <c r="L50" s="158">
        <v>0</v>
      </c>
      <c r="M50" s="104"/>
      <c r="N50" s="104"/>
    </row>
    <row r="51" spans="1:14" ht="15.75" x14ac:dyDescent="0.25">
      <c r="A51" s="18">
        <v>3295</v>
      </c>
      <c r="B51" s="1" t="s">
        <v>43</v>
      </c>
      <c r="C51" s="157">
        <v>33600</v>
      </c>
      <c r="D51" s="154">
        <f t="shared" si="1"/>
        <v>2194</v>
      </c>
      <c r="E51" s="154">
        <f t="shared" si="9"/>
        <v>35794</v>
      </c>
      <c r="F51" s="158">
        <v>333</v>
      </c>
      <c r="G51" s="158">
        <v>80</v>
      </c>
      <c r="H51" s="158">
        <v>0</v>
      </c>
      <c r="I51" s="158">
        <v>35381</v>
      </c>
      <c r="J51" s="158">
        <v>0</v>
      </c>
      <c r="K51" s="158">
        <v>0</v>
      </c>
      <c r="L51" s="158">
        <v>0</v>
      </c>
      <c r="M51" s="104"/>
      <c r="N51" s="104"/>
    </row>
    <row r="52" spans="1:14" ht="31.5" x14ac:dyDescent="0.25">
      <c r="A52" s="21">
        <v>3299</v>
      </c>
      <c r="B52" s="22" t="s">
        <v>39</v>
      </c>
      <c r="C52" s="157">
        <v>31774</v>
      </c>
      <c r="D52" s="154">
        <f t="shared" si="1"/>
        <v>1750</v>
      </c>
      <c r="E52" s="154">
        <f t="shared" si="9"/>
        <v>33524</v>
      </c>
      <c r="F52" s="158">
        <v>5502</v>
      </c>
      <c r="G52" s="158">
        <v>5750</v>
      </c>
      <c r="H52" s="158">
        <v>18870</v>
      </c>
      <c r="I52" s="158">
        <v>2034</v>
      </c>
      <c r="J52" s="158">
        <v>1368</v>
      </c>
      <c r="K52" s="158">
        <v>0</v>
      </c>
      <c r="L52" s="158">
        <v>0</v>
      </c>
      <c r="M52" s="104"/>
      <c r="N52" s="104"/>
    </row>
    <row r="53" spans="1:14" ht="33" customHeight="1" x14ac:dyDescent="0.25">
      <c r="A53" s="28">
        <v>34</v>
      </c>
      <c r="B53" s="29" t="s">
        <v>44</v>
      </c>
      <c r="C53" s="107">
        <f t="shared" ref="C53:L53" si="14">C54</f>
        <v>3500</v>
      </c>
      <c r="D53" s="154">
        <f t="shared" si="1"/>
        <v>1429</v>
      </c>
      <c r="E53" s="154">
        <f t="shared" si="9"/>
        <v>4929</v>
      </c>
      <c r="F53" s="97">
        <f t="shared" si="14"/>
        <v>4464</v>
      </c>
      <c r="G53" s="97">
        <f>G54</f>
        <v>80</v>
      </c>
      <c r="H53" s="97">
        <f t="shared" si="14"/>
        <v>0</v>
      </c>
      <c r="I53" s="97">
        <f>I54</f>
        <v>381</v>
      </c>
      <c r="J53" s="97">
        <f t="shared" si="14"/>
        <v>4</v>
      </c>
      <c r="K53" s="97">
        <f t="shared" si="14"/>
        <v>0</v>
      </c>
      <c r="L53" s="97">
        <f t="shared" si="14"/>
        <v>0</v>
      </c>
      <c r="M53" s="103"/>
      <c r="N53" s="103"/>
    </row>
    <row r="54" spans="1:14" ht="16.5" customHeight="1" x14ac:dyDescent="0.25">
      <c r="A54" s="26">
        <v>343</v>
      </c>
      <c r="B54" s="27" t="s">
        <v>73</v>
      </c>
      <c r="C54" s="107">
        <f>C55+C56+C57+C58</f>
        <v>3500</v>
      </c>
      <c r="D54" s="154">
        <f t="shared" si="1"/>
        <v>1429</v>
      </c>
      <c r="E54" s="154">
        <f t="shared" si="9"/>
        <v>4929</v>
      </c>
      <c r="F54" s="97">
        <f t="shared" ref="F54:L54" si="15">F55+F56+F57+F58</f>
        <v>4464</v>
      </c>
      <c r="G54" s="97">
        <f t="shared" si="15"/>
        <v>80</v>
      </c>
      <c r="H54" s="97">
        <f t="shared" si="15"/>
        <v>0</v>
      </c>
      <c r="I54" s="97">
        <f t="shared" si="15"/>
        <v>381</v>
      </c>
      <c r="J54" s="97">
        <f t="shared" si="15"/>
        <v>4</v>
      </c>
      <c r="K54" s="97">
        <f t="shared" si="15"/>
        <v>0</v>
      </c>
      <c r="L54" s="97">
        <f t="shared" si="15"/>
        <v>0</v>
      </c>
      <c r="M54" s="103"/>
      <c r="N54" s="103"/>
    </row>
    <row r="55" spans="1:14" ht="31.5" customHeight="1" x14ac:dyDescent="0.25">
      <c r="A55" s="21">
        <v>3431</v>
      </c>
      <c r="B55" s="22" t="s">
        <v>45</v>
      </c>
      <c r="C55" s="157">
        <v>3000</v>
      </c>
      <c r="D55" s="154">
        <f t="shared" si="1"/>
        <v>1925</v>
      </c>
      <c r="E55" s="154">
        <f t="shared" si="9"/>
        <v>4925</v>
      </c>
      <c r="F55" s="158">
        <v>4464</v>
      </c>
      <c r="G55" s="158">
        <v>80</v>
      </c>
      <c r="H55" s="158">
        <v>0</v>
      </c>
      <c r="I55" s="158">
        <v>381</v>
      </c>
      <c r="J55" s="158"/>
      <c r="K55" s="158"/>
      <c r="L55" s="158">
        <v>0</v>
      </c>
      <c r="M55" s="104"/>
      <c r="N55" s="104"/>
    </row>
    <row r="56" spans="1:14" ht="19.5" customHeight="1" x14ac:dyDescent="0.25">
      <c r="A56" s="21">
        <v>3432</v>
      </c>
      <c r="B56" s="22" t="s">
        <v>108</v>
      </c>
      <c r="C56" s="157">
        <v>500</v>
      </c>
      <c r="D56" s="154">
        <f t="shared" si="1"/>
        <v>-496</v>
      </c>
      <c r="E56" s="154">
        <f t="shared" si="9"/>
        <v>4</v>
      </c>
      <c r="F56" s="158"/>
      <c r="G56" s="158">
        <v>0</v>
      </c>
      <c r="H56" s="158">
        <v>0</v>
      </c>
      <c r="I56" s="158">
        <v>0</v>
      </c>
      <c r="J56" s="158">
        <v>4</v>
      </c>
      <c r="K56" s="158"/>
      <c r="L56" s="158">
        <v>0</v>
      </c>
      <c r="M56" s="104"/>
      <c r="N56" s="104"/>
    </row>
    <row r="57" spans="1:14" ht="19.5" customHeight="1" x14ac:dyDescent="0.25">
      <c r="A57" s="21">
        <v>3433</v>
      </c>
      <c r="B57" s="22" t="s">
        <v>46</v>
      </c>
      <c r="C57" s="157"/>
      <c r="D57" s="154">
        <f t="shared" si="1"/>
        <v>0</v>
      </c>
      <c r="E57" s="154">
        <f t="shared" si="9"/>
        <v>0</v>
      </c>
      <c r="F57" s="158"/>
      <c r="G57" s="158">
        <v>0</v>
      </c>
      <c r="H57" s="158">
        <v>0</v>
      </c>
      <c r="I57" s="158">
        <v>0</v>
      </c>
      <c r="J57" s="158">
        <v>0</v>
      </c>
      <c r="K57" s="158">
        <v>0</v>
      </c>
      <c r="L57" s="158">
        <v>0</v>
      </c>
      <c r="M57" s="104"/>
      <c r="N57" s="104"/>
    </row>
    <row r="58" spans="1:14" ht="28.5" customHeight="1" x14ac:dyDescent="0.25">
      <c r="A58" s="21">
        <v>3434</v>
      </c>
      <c r="B58" s="22" t="s">
        <v>47</v>
      </c>
      <c r="C58" s="157">
        <v>0</v>
      </c>
      <c r="D58" s="154">
        <f t="shared" si="1"/>
        <v>0</v>
      </c>
      <c r="E58" s="154">
        <f t="shared" si="9"/>
        <v>0</v>
      </c>
      <c r="F58" s="158">
        <v>0</v>
      </c>
      <c r="G58" s="158">
        <v>0</v>
      </c>
      <c r="H58" s="158">
        <v>0</v>
      </c>
      <c r="I58" s="158">
        <v>0</v>
      </c>
      <c r="J58" s="158">
        <v>0</v>
      </c>
      <c r="K58" s="158">
        <v>0</v>
      </c>
      <c r="L58" s="158">
        <v>0</v>
      </c>
      <c r="M58" s="104"/>
      <c r="N58" s="104"/>
    </row>
    <row r="59" spans="1:14" ht="29.25" customHeight="1" x14ac:dyDescent="0.25">
      <c r="A59" s="28">
        <v>36</v>
      </c>
      <c r="B59" s="150" t="s">
        <v>135</v>
      </c>
      <c r="C59" s="148">
        <f>C60</f>
        <v>0</v>
      </c>
      <c r="D59" s="154">
        <f t="shared" si="1"/>
        <v>352094</v>
      </c>
      <c r="E59" s="159">
        <f t="shared" ref="E59:L60" si="16">E60</f>
        <v>352094</v>
      </c>
      <c r="F59" s="149">
        <f t="shared" si="16"/>
        <v>0</v>
      </c>
      <c r="G59" s="149">
        <f t="shared" si="16"/>
        <v>0</v>
      </c>
      <c r="H59" s="149">
        <f t="shared" si="16"/>
        <v>0</v>
      </c>
      <c r="I59" s="160">
        <f t="shared" si="16"/>
        <v>352094</v>
      </c>
      <c r="J59" s="149">
        <f t="shared" si="16"/>
        <v>0</v>
      </c>
      <c r="K59" s="149">
        <f t="shared" si="16"/>
        <v>0</v>
      </c>
      <c r="L59" s="149">
        <f t="shared" si="16"/>
        <v>0</v>
      </c>
      <c r="M59" s="103"/>
      <c r="N59" s="103"/>
    </row>
    <row r="60" spans="1:14" ht="35.25" customHeight="1" x14ac:dyDescent="0.25">
      <c r="A60" s="28">
        <v>361</v>
      </c>
      <c r="B60" s="151" t="s">
        <v>136</v>
      </c>
      <c r="C60" s="148">
        <f>C61</f>
        <v>0</v>
      </c>
      <c r="D60" s="154">
        <f t="shared" si="1"/>
        <v>352094</v>
      </c>
      <c r="E60" s="159">
        <f t="shared" si="16"/>
        <v>352094</v>
      </c>
      <c r="F60" s="149">
        <f t="shared" si="16"/>
        <v>0</v>
      </c>
      <c r="G60" s="149">
        <f t="shared" si="16"/>
        <v>0</v>
      </c>
      <c r="H60" s="149">
        <f t="shared" si="16"/>
        <v>0</v>
      </c>
      <c r="I60" s="160">
        <f t="shared" si="16"/>
        <v>352094</v>
      </c>
      <c r="J60" s="149">
        <f t="shared" si="16"/>
        <v>0</v>
      </c>
      <c r="K60" s="149">
        <f>K61</f>
        <v>0</v>
      </c>
      <c r="L60" s="149">
        <f t="shared" ref="L60" si="17">L61</f>
        <v>0</v>
      </c>
      <c r="M60" s="103"/>
      <c r="N60" s="103"/>
    </row>
    <row r="61" spans="1:14" ht="31.5" x14ac:dyDescent="0.25">
      <c r="A61" s="18">
        <v>3611</v>
      </c>
      <c r="B61" s="152" t="s">
        <v>137</v>
      </c>
      <c r="C61" s="161">
        <v>0</v>
      </c>
      <c r="D61" s="154">
        <f t="shared" si="1"/>
        <v>352094</v>
      </c>
      <c r="E61" s="154">
        <f t="shared" si="9"/>
        <v>352094</v>
      </c>
      <c r="F61" s="162"/>
      <c r="G61" s="162"/>
      <c r="H61" s="162"/>
      <c r="I61" s="158">
        <v>352094</v>
      </c>
      <c r="J61" s="162"/>
      <c r="K61" s="162"/>
      <c r="L61" s="162"/>
      <c r="M61" s="103"/>
      <c r="N61" s="103"/>
    </row>
    <row r="62" spans="1:14" ht="15.75" x14ac:dyDescent="0.25">
      <c r="A62" s="28">
        <v>38</v>
      </c>
      <c r="B62" s="151" t="s">
        <v>138</v>
      </c>
      <c r="C62" s="148">
        <f>C63</f>
        <v>0</v>
      </c>
      <c r="D62" s="154">
        <f t="shared" si="1"/>
        <v>65233</v>
      </c>
      <c r="E62" s="159">
        <f>F62+G62+H62+I62+J62+K62+L62</f>
        <v>65233</v>
      </c>
      <c r="F62" s="149">
        <f t="shared" ref="E62:L63" si="18">F63</f>
        <v>0</v>
      </c>
      <c r="G62" s="169">
        <f>G63+G65</f>
        <v>1900</v>
      </c>
      <c r="H62" s="149">
        <f t="shared" si="18"/>
        <v>0</v>
      </c>
      <c r="I62" s="160">
        <f t="shared" si="18"/>
        <v>63333</v>
      </c>
      <c r="J62" s="149">
        <f t="shared" si="18"/>
        <v>0</v>
      </c>
      <c r="K62" s="149">
        <f t="shared" si="18"/>
        <v>0</v>
      </c>
      <c r="L62" s="149">
        <f t="shared" si="18"/>
        <v>0</v>
      </c>
      <c r="M62" s="104"/>
      <c r="N62" s="104"/>
    </row>
    <row r="63" spans="1:14" ht="17.25" customHeight="1" x14ac:dyDescent="0.25">
      <c r="A63" s="28">
        <v>381</v>
      </c>
      <c r="B63" s="151" t="s">
        <v>99</v>
      </c>
      <c r="C63" s="148">
        <f>C64</f>
        <v>0</v>
      </c>
      <c r="D63" s="154">
        <f t="shared" si="1"/>
        <v>63333</v>
      </c>
      <c r="E63" s="159">
        <f t="shared" si="18"/>
        <v>63333</v>
      </c>
      <c r="F63" s="149">
        <f t="shared" si="18"/>
        <v>0</v>
      </c>
      <c r="G63" s="149">
        <f t="shared" si="18"/>
        <v>0</v>
      </c>
      <c r="H63" s="149">
        <f t="shared" si="18"/>
        <v>0</v>
      </c>
      <c r="I63" s="160">
        <f t="shared" si="18"/>
        <v>63333</v>
      </c>
      <c r="J63" s="149">
        <f t="shared" si="18"/>
        <v>0</v>
      </c>
      <c r="K63" s="149">
        <f t="shared" si="18"/>
        <v>0</v>
      </c>
      <c r="L63" s="149">
        <f t="shared" si="18"/>
        <v>0</v>
      </c>
      <c r="M63" s="103"/>
      <c r="N63" s="103"/>
    </row>
    <row r="64" spans="1:14" ht="15" customHeight="1" x14ac:dyDescent="0.25">
      <c r="A64" s="18">
        <v>3813</v>
      </c>
      <c r="B64" s="153" t="s">
        <v>139</v>
      </c>
      <c r="C64" s="161"/>
      <c r="D64" s="154">
        <f t="shared" si="1"/>
        <v>63333</v>
      </c>
      <c r="E64" s="154">
        <f t="shared" si="9"/>
        <v>63333</v>
      </c>
      <c r="F64" s="162"/>
      <c r="G64" s="162"/>
      <c r="H64" s="162"/>
      <c r="I64" s="158">
        <v>63333</v>
      </c>
      <c r="J64" s="162"/>
      <c r="K64" s="162"/>
      <c r="L64" s="162"/>
      <c r="M64" s="104"/>
      <c r="N64" s="104"/>
    </row>
    <row r="65" spans="1:14" ht="31.5" customHeight="1" x14ac:dyDescent="0.25">
      <c r="A65" s="168">
        <v>383</v>
      </c>
      <c r="B65" s="151" t="s">
        <v>140</v>
      </c>
      <c r="C65" s="148">
        <f>C66</f>
        <v>0</v>
      </c>
      <c r="D65" s="154">
        <f t="shared" si="1"/>
        <v>1900</v>
      </c>
      <c r="E65" s="154">
        <f t="shared" si="9"/>
        <v>1900</v>
      </c>
      <c r="F65" s="148">
        <f t="shared" ref="F65:L65" si="19">F66</f>
        <v>0</v>
      </c>
      <c r="G65" s="159">
        <f t="shared" si="19"/>
        <v>1900</v>
      </c>
      <c r="H65" s="148">
        <f t="shared" si="19"/>
        <v>0</v>
      </c>
      <c r="I65" s="148">
        <f t="shared" si="19"/>
        <v>0</v>
      </c>
      <c r="J65" s="148">
        <f t="shared" si="19"/>
        <v>0</v>
      </c>
      <c r="K65" s="148">
        <f t="shared" si="19"/>
        <v>0</v>
      </c>
      <c r="L65" s="148">
        <f t="shared" si="19"/>
        <v>0</v>
      </c>
      <c r="M65" s="104"/>
      <c r="N65" s="104"/>
    </row>
    <row r="66" spans="1:14" ht="15.75" x14ac:dyDescent="0.25">
      <c r="A66" s="153">
        <v>3835</v>
      </c>
      <c r="B66" s="153" t="s">
        <v>141</v>
      </c>
      <c r="C66" s="147"/>
      <c r="D66" s="154">
        <f t="shared" si="1"/>
        <v>1900</v>
      </c>
      <c r="E66" s="154">
        <f t="shared" si="9"/>
        <v>1900</v>
      </c>
      <c r="F66" s="146"/>
      <c r="G66" s="158">
        <v>1900</v>
      </c>
      <c r="H66" s="146"/>
      <c r="I66" s="146"/>
      <c r="J66" s="146"/>
      <c r="K66" s="146"/>
      <c r="L66" s="146"/>
      <c r="M66" s="104"/>
      <c r="N66" s="104"/>
    </row>
    <row r="67" spans="1:14" ht="32.25" customHeight="1" x14ac:dyDescent="0.25">
      <c r="A67" s="180" t="s">
        <v>67</v>
      </c>
      <c r="B67" s="181"/>
      <c r="C67" s="107">
        <f t="shared" ref="C67:L67" si="20">C68</f>
        <v>48300</v>
      </c>
      <c r="D67" s="154">
        <f t="shared" si="1"/>
        <v>64820</v>
      </c>
      <c r="E67" s="154">
        <f t="shared" ref="E67:E95" si="21">F67+G67+H67+I67+J67+K67+L67</f>
        <v>113120</v>
      </c>
      <c r="F67" s="97">
        <f t="shared" si="20"/>
        <v>45162</v>
      </c>
      <c r="G67" s="97">
        <f>G68</f>
        <v>4803</v>
      </c>
      <c r="H67" s="97">
        <f t="shared" si="20"/>
        <v>853</v>
      </c>
      <c r="I67" s="97">
        <f>I68</f>
        <v>0</v>
      </c>
      <c r="J67" s="97">
        <f t="shared" si="20"/>
        <v>51551</v>
      </c>
      <c r="K67" s="97">
        <f t="shared" si="20"/>
        <v>8756</v>
      </c>
      <c r="L67" s="97">
        <f t="shared" si="20"/>
        <v>1995</v>
      </c>
      <c r="M67" s="104"/>
      <c r="N67" s="104"/>
    </row>
    <row r="68" spans="1:14" ht="19.5" customHeight="1" x14ac:dyDescent="0.25">
      <c r="A68" s="19">
        <v>42</v>
      </c>
      <c r="B68" s="23" t="s">
        <v>48</v>
      </c>
      <c r="C68" s="107">
        <f>C69+C71</f>
        <v>48300</v>
      </c>
      <c r="D68" s="154">
        <f t="shared" si="1"/>
        <v>64820</v>
      </c>
      <c r="E68" s="154">
        <f t="shared" si="21"/>
        <v>113120</v>
      </c>
      <c r="F68" s="97">
        <f t="shared" ref="F68:L68" si="22">F69+F71</f>
        <v>45162</v>
      </c>
      <c r="G68" s="97">
        <f t="shared" si="22"/>
        <v>4803</v>
      </c>
      <c r="H68" s="97">
        <f t="shared" si="22"/>
        <v>853</v>
      </c>
      <c r="I68" s="97">
        <f t="shared" si="22"/>
        <v>0</v>
      </c>
      <c r="J68" s="97">
        <f t="shared" si="22"/>
        <v>51551</v>
      </c>
      <c r="K68" s="97">
        <f t="shared" si="22"/>
        <v>8756</v>
      </c>
      <c r="L68" s="97">
        <f t="shared" si="22"/>
        <v>1995</v>
      </c>
      <c r="M68" s="104"/>
      <c r="N68" s="104"/>
    </row>
    <row r="69" spans="1:14" ht="30" customHeight="1" x14ac:dyDescent="0.25">
      <c r="A69" s="26">
        <v>421</v>
      </c>
      <c r="B69" s="27" t="s">
        <v>53</v>
      </c>
      <c r="C69" s="107">
        <f t="shared" ref="C69:L69" si="23">C70</f>
        <v>0</v>
      </c>
      <c r="D69" s="154">
        <f t="shared" si="1"/>
        <v>0</v>
      </c>
      <c r="E69" s="154">
        <f t="shared" si="21"/>
        <v>0</v>
      </c>
      <c r="F69" s="97">
        <f t="shared" si="23"/>
        <v>0</v>
      </c>
      <c r="G69" s="97">
        <f>G70</f>
        <v>0</v>
      </c>
      <c r="H69" s="97">
        <f t="shared" si="23"/>
        <v>0</v>
      </c>
      <c r="I69" s="97">
        <f>I70</f>
        <v>0</v>
      </c>
      <c r="J69" s="97">
        <f t="shared" si="23"/>
        <v>0</v>
      </c>
      <c r="K69" s="97">
        <f t="shared" si="23"/>
        <v>0</v>
      </c>
      <c r="L69" s="97">
        <f t="shared" si="23"/>
        <v>0</v>
      </c>
      <c r="M69" s="104"/>
      <c r="N69" s="104"/>
    </row>
    <row r="70" spans="1:14" ht="15.75" x14ac:dyDescent="0.25">
      <c r="A70" s="21">
        <v>4212</v>
      </c>
      <c r="B70" s="22" t="s">
        <v>49</v>
      </c>
      <c r="C70" s="157">
        <v>0</v>
      </c>
      <c r="D70" s="154">
        <f t="shared" si="1"/>
        <v>0</v>
      </c>
      <c r="E70" s="154">
        <f t="shared" si="21"/>
        <v>0</v>
      </c>
      <c r="F70" s="158">
        <v>0</v>
      </c>
      <c r="G70" s="158">
        <v>0</v>
      </c>
      <c r="H70" s="158">
        <v>0</v>
      </c>
      <c r="I70" s="158">
        <v>0</v>
      </c>
      <c r="J70" s="158">
        <v>0</v>
      </c>
      <c r="K70" s="158">
        <v>0</v>
      </c>
      <c r="L70" s="158">
        <v>0</v>
      </c>
      <c r="M70" s="108"/>
      <c r="N70" s="108"/>
    </row>
    <row r="71" spans="1:14" ht="33" customHeight="1" x14ac:dyDescent="0.25">
      <c r="A71" s="26">
        <v>422</v>
      </c>
      <c r="B71" s="27" t="s">
        <v>52</v>
      </c>
      <c r="C71" s="107">
        <f>C72+C73+C74+C75+C76+C77</f>
        <v>48300</v>
      </c>
      <c r="D71" s="154">
        <f t="shared" si="1"/>
        <v>64820</v>
      </c>
      <c r="E71" s="154">
        <f t="shared" si="21"/>
        <v>113120</v>
      </c>
      <c r="F71" s="97">
        <f t="shared" ref="F71:L71" si="24">F72+F73+F74+F75+F76+F77</f>
        <v>45162</v>
      </c>
      <c r="G71" s="97">
        <f t="shared" si="24"/>
        <v>4803</v>
      </c>
      <c r="H71" s="97">
        <f t="shared" si="24"/>
        <v>853</v>
      </c>
      <c r="I71" s="97">
        <f t="shared" si="24"/>
        <v>0</v>
      </c>
      <c r="J71" s="97">
        <f t="shared" si="24"/>
        <v>51551</v>
      </c>
      <c r="K71" s="97">
        <f t="shared" si="24"/>
        <v>8756</v>
      </c>
      <c r="L71" s="97">
        <f t="shared" si="24"/>
        <v>1995</v>
      </c>
      <c r="M71" s="103"/>
      <c r="N71" s="103"/>
    </row>
    <row r="72" spans="1:14" ht="25.5" customHeight="1" x14ac:dyDescent="0.25">
      <c r="A72" s="21">
        <v>4221</v>
      </c>
      <c r="B72" s="22" t="s">
        <v>50</v>
      </c>
      <c r="C72" s="157">
        <v>33800</v>
      </c>
      <c r="D72" s="154">
        <f t="shared" si="1"/>
        <v>17597</v>
      </c>
      <c r="E72" s="154">
        <f t="shared" si="21"/>
        <v>51397</v>
      </c>
      <c r="F72" s="158">
        <v>18452</v>
      </c>
      <c r="G72" s="158">
        <v>4803</v>
      </c>
      <c r="H72" s="158"/>
      <c r="I72" s="158">
        <v>0</v>
      </c>
      <c r="J72" s="158">
        <v>24849</v>
      </c>
      <c r="K72" s="158">
        <v>1298</v>
      </c>
      <c r="L72" s="158">
        <v>1995</v>
      </c>
      <c r="M72" s="103"/>
      <c r="N72" s="103"/>
    </row>
    <row r="73" spans="1:14" ht="30.75" customHeight="1" x14ac:dyDescent="0.25">
      <c r="A73" s="21">
        <v>4222</v>
      </c>
      <c r="B73" s="22" t="s">
        <v>54</v>
      </c>
      <c r="C73" s="157">
        <v>0</v>
      </c>
      <c r="D73" s="154">
        <f t="shared" si="1"/>
        <v>0</v>
      </c>
      <c r="E73" s="154">
        <f t="shared" si="21"/>
        <v>0</v>
      </c>
      <c r="F73" s="158">
        <v>0</v>
      </c>
      <c r="G73" s="158">
        <v>0</v>
      </c>
      <c r="H73" s="158">
        <v>0</v>
      </c>
      <c r="I73" s="158">
        <v>0</v>
      </c>
      <c r="J73" s="158">
        <v>0</v>
      </c>
      <c r="K73" s="158">
        <v>0</v>
      </c>
      <c r="L73" s="158">
        <v>0</v>
      </c>
      <c r="M73" s="103"/>
      <c r="N73" s="103"/>
    </row>
    <row r="74" spans="1:14" ht="29.25" customHeight="1" x14ac:dyDescent="0.25">
      <c r="A74" s="18">
        <v>4223</v>
      </c>
      <c r="B74" s="1" t="s">
        <v>55</v>
      </c>
      <c r="C74" s="157">
        <v>0</v>
      </c>
      <c r="D74" s="154">
        <f t="shared" si="1"/>
        <v>35219</v>
      </c>
      <c r="E74" s="154">
        <f t="shared" si="21"/>
        <v>35219</v>
      </c>
      <c r="F74" s="158">
        <v>26710</v>
      </c>
      <c r="G74" s="158">
        <v>0</v>
      </c>
      <c r="H74" s="158">
        <v>0</v>
      </c>
      <c r="I74" s="158">
        <v>0</v>
      </c>
      <c r="J74" s="158">
        <v>7709</v>
      </c>
      <c r="K74" s="158">
        <v>800</v>
      </c>
      <c r="L74" s="158">
        <v>0</v>
      </c>
      <c r="M74" s="104"/>
      <c r="N74" s="104"/>
    </row>
    <row r="75" spans="1:14" ht="31.5" customHeight="1" x14ac:dyDescent="0.25">
      <c r="A75" s="18">
        <v>4225</v>
      </c>
      <c r="B75" s="1" t="s">
        <v>109</v>
      </c>
      <c r="C75" s="157">
        <v>0</v>
      </c>
      <c r="D75" s="154">
        <f t="shared" ref="D75:D95" si="25">E75-C75</f>
        <v>2300</v>
      </c>
      <c r="E75" s="154">
        <f t="shared" si="21"/>
        <v>2300</v>
      </c>
      <c r="F75" s="158">
        <v>0</v>
      </c>
      <c r="G75" s="158"/>
      <c r="H75" s="158">
        <v>853</v>
      </c>
      <c r="I75" s="158">
        <v>0</v>
      </c>
      <c r="J75" s="158">
        <v>0</v>
      </c>
      <c r="K75" s="158">
        <v>1447</v>
      </c>
      <c r="L75" s="158">
        <v>0</v>
      </c>
      <c r="M75" s="103"/>
      <c r="N75" s="103"/>
    </row>
    <row r="76" spans="1:14" ht="15.75" customHeight="1" x14ac:dyDescent="0.25">
      <c r="A76" s="18">
        <v>4226</v>
      </c>
      <c r="B76" s="1" t="s">
        <v>56</v>
      </c>
      <c r="C76" s="157">
        <v>0</v>
      </c>
      <c r="D76" s="154">
        <f t="shared" si="25"/>
        <v>0</v>
      </c>
      <c r="E76" s="154">
        <f t="shared" si="21"/>
        <v>0</v>
      </c>
      <c r="F76" s="158">
        <v>0</v>
      </c>
      <c r="G76" s="158">
        <v>0</v>
      </c>
      <c r="H76" s="158">
        <v>0</v>
      </c>
      <c r="I76" s="158">
        <v>0</v>
      </c>
      <c r="J76" s="158">
        <v>0</v>
      </c>
      <c r="K76" s="158">
        <v>0</v>
      </c>
      <c r="L76" s="158">
        <v>0</v>
      </c>
      <c r="M76" s="103"/>
      <c r="N76" s="103"/>
    </row>
    <row r="77" spans="1:14" ht="30.75" customHeight="1" x14ac:dyDescent="0.25">
      <c r="A77" s="21">
        <v>4227</v>
      </c>
      <c r="B77" s="22" t="s">
        <v>51</v>
      </c>
      <c r="C77" s="157">
        <v>14500</v>
      </c>
      <c r="D77" s="154">
        <f t="shared" si="25"/>
        <v>9704</v>
      </c>
      <c r="E77" s="154">
        <f t="shared" si="21"/>
        <v>24204</v>
      </c>
      <c r="F77" s="158"/>
      <c r="G77" s="158">
        <v>0</v>
      </c>
      <c r="H77" s="158">
        <v>0</v>
      </c>
      <c r="I77" s="158">
        <v>0</v>
      </c>
      <c r="J77" s="158">
        <v>18993</v>
      </c>
      <c r="K77" s="158">
        <v>5211</v>
      </c>
      <c r="L77" s="158"/>
      <c r="M77" s="103"/>
      <c r="N77" s="103"/>
    </row>
    <row r="78" spans="1:14" ht="25.5" customHeight="1" x14ac:dyDescent="0.25">
      <c r="A78" s="186" t="s">
        <v>66</v>
      </c>
      <c r="B78" s="187"/>
      <c r="C78" s="107">
        <f>C79+C83+C87+C91</f>
        <v>174600</v>
      </c>
      <c r="D78" s="154">
        <f t="shared" si="25"/>
        <v>-86102</v>
      </c>
      <c r="E78" s="154">
        <f t="shared" si="21"/>
        <v>88498</v>
      </c>
      <c r="F78" s="107">
        <f t="shared" ref="F78:L78" si="26">F79+F83+F87+F91</f>
        <v>88498</v>
      </c>
      <c r="G78" s="107">
        <f t="shared" si="26"/>
        <v>0</v>
      </c>
      <c r="H78" s="107">
        <f t="shared" si="26"/>
        <v>0</v>
      </c>
      <c r="I78" s="107">
        <f t="shared" si="26"/>
        <v>0</v>
      </c>
      <c r="J78" s="107">
        <f t="shared" si="26"/>
        <v>0</v>
      </c>
      <c r="K78" s="107">
        <f t="shared" si="26"/>
        <v>0</v>
      </c>
      <c r="L78" s="107">
        <f t="shared" si="26"/>
        <v>0</v>
      </c>
      <c r="M78" s="104"/>
      <c r="N78" s="104"/>
    </row>
    <row r="79" spans="1:14" ht="31.5" customHeight="1" x14ac:dyDescent="0.25">
      <c r="A79" s="182" t="s">
        <v>59</v>
      </c>
      <c r="B79" s="183"/>
      <c r="C79" s="107">
        <f t="shared" ref="C79:L81" si="27">C80</f>
        <v>33500</v>
      </c>
      <c r="D79" s="154">
        <f t="shared" si="25"/>
        <v>20400</v>
      </c>
      <c r="E79" s="154">
        <f t="shared" si="21"/>
        <v>53900</v>
      </c>
      <c r="F79" s="97">
        <f t="shared" si="27"/>
        <v>53900</v>
      </c>
      <c r="G79" s="97">
        <f>G80</f>
        <v>0</v>
      </c>
      <c r="H79" s="97">
        <f t="shared" si="27"/>
        <v>0</v>
      </c>
      <c r="I79" s="97">
        <f>I80</f>
        <v>0</v>
      </c>
      <c r="J79" s="97">
        <f t="shared" si="27"/>
        <v>0</v>
      </c>
      <c r="K79" s="97">
        <f t="shared" si="27"/>
        <v>0</v>
      </c>
      <c r="L79" s="97">
        <f t="shared" si="27"/>
        <v>0</v>
      </c>
      <c r="M79" s="103"/>
      <c r="N79" s="103"/>
    </row>
    <row r="80" spans="1:14" ht="33" customHeight="1" x14ac:dyDescent="0.25">
      <c r="A80" s="19">
        <v>32</v>
      </c>
      <c r="B80" s="20" t="s">
        <v>17</v>
      </c>
      <c r="C80" s="107">
        <f t="shared" si="27"/>
        <v>33500</v>
      </c>
      <c r="D80" s="154">
        <f t="shared" si="25"/>
        <v>20400</v>
      </c>
      <c r="E80" s="154">
        <f t="shared" si="21"/>
        <v>53900</v>
      </c>
      <c r="F80" s="97">
        <f t="shared" si="27"/>
        <v>53900</v>
      </c>
      <c r="G80" s="97">
        <f>G81</f>
        <v>0</v>
      </c>
      <c r="H80" s="97">
        <f t="shared" si="27"/>
        <v>0</v>
      </c>
      <c r="I80" s="97">
        <f>I81</f>
        <v>0</v>
      </c>
      <c r="J80" s="97">
        <f t="shared" si="27"/>
        <v>0</v>
      </c>
      <c r="K80" s="97">
        <f t="shared" si="27"/>
        <v>0</v>
      </c>
      <c r="L80" s="97">
        <f t="shared" si="27"/>
        <v>0</v>
      </c>
      <c r="M80" s="103"/>
      <c r="N80" s="103"/>
    </row>
    <row r="81" spans="1:14" ht="35.25" customHeight="1" x14ac:dyDescent="0.25">
      <c r="A81" s="26">
        <v>329</v>
      </c>
      <c r="B81" s="29" t="s">
        <v>39</v>
      </c>
      <c r="C81" s="107">
        <f t="shared" si="27"/>
        <v>33500</v>
      </c>
      <c r="D81" s="154">
        <f t="shared" si="25"/>
        <v>20400</v>
      </c>
      <c r="E81" s="154">
        <f t="shared" si="21"/>
        <v>53900</v>
      </c>
      <c r="F81" s="97">
        <f t="shared" si="27"/>
        <v>53900</v>
      </c>
      <c r="G81" s="97">
        <f>G82</f>
        <v>0</v>
      </c>
      <c r="H81" s="97">
        <f t="shared" si="27"/>
        <v>0</v>
      </c>
      <c r="I81" s="97">
        <f>I82</f>
        <v>0</v>
      </c>
      <c r="J81" s="97">
        <f t="shared" si="27"/>
        <v>0</v>
      </c>
      <c r="K81" s="97">
        <f t="shared" si="27"/>
        <v>0</v>
      </c>
      <c r="L81" s="97">
        <f t="shared" si="27"/>
        <v>0</v>
      </c>
      <c r="M81" s="103"/>
      <c r="N81" s="103"/>
    </row>
    <row r="82" spans="1:14" ht="35.25" customHeight="1" x14ac:dyDescent="0.25">
      <c r="A82" s="21">
        <v>3291</v>
      </c>
      <c r="B82" s="22" t="s">
        <v>57</v>
      </c>
      <c r="C82" s="157">
        <v>33500</v>
      </c>
      <c r="D82" s="154">
        <f t="shared" si="25"/>
        <v>20400</v>
      </c>
      <c r="E82" s="154">
        <f t="shared" si="21"/>
        <v>53900</v>
      </c>
      <c r="F82" s="158">
        <v>53900</v>
      </c>
      <c r="G82" s="158">
        <v>0</v>
      </c>
      <c r="H82" s="158">
        <v>0</v>
      </c>
      <c r="I82" s="158">
        <v>0</v>
      </c>
      <c r="J82" s="158">
        <v>0</v>
      </c>
      <c r="K82" s="158">
        <v>0</v>
      </c>
      <c r="L82" s="158">
        <v>0</v>
      </c>
      <c r="M82" s="104"/>
      <c r="N82" s="104"/>
    </row>
    <row r="83" spans="1:14" ht="29.25" customHeight="1" x14ac:dyDescent="0.25">
      <c r="A83" s="182" t="s">
        <v>60</v>
      </c>
      <c r="B83" s="183"/>
      <c r="C83" s="107">
        <f t="shared" ref="C83:L85" si="28">C84</f>
        <v>0</v>
      </c>
      <c r="D83" s="154">
        <f t="shared" si="25"/>
        <v>0</v>
      </c>
      <c r="E83" s="154">
        <f t="shared" si="21"/>
        <v>0</v>
      </c>
      <c r="F83" s="97">
        <f t="shared" si="28"/>
        <v>0</v>
      </c>
      <c r="G83" s="97">
        <f>G84</f>
        <v>0</v>
      </c>
      <c r="H83" s="97">
        <f t="shared" si="28"/>
        <v>0</v>
      </c>
      <c r="I83" s="97">
        <f>I84</f>
        <v>0</v>
      </c>
      <c r="J83" s="97">
        <f t="shared" si="28"/>
        <v>0</v>
      </c>
      <c r="K83" s="97">
        <f t="shared" si="28"/>
        <v>0</v>
      </c>
      <c r="L83" s="97">
        <f t="shared" si="28"/>
        <v>0</v>
      </c>
      <c r="M83" s="103"/>
      <c r="N83" s="103"/>
    </row>
    <row r="84" spans="1:14" ht="32.25" customHeight="1" x14ac:dyDescent="0.25">
      <c r="A84" s="19">
        <v>37</v>
      </c>
      <c r="B84" s="23" t="s">
        <v>61</v>
      </c>
      <c r="C84" s="107">
        <f t="shared" si="28"/>
        <v>0</v>
      </c>
      <c r="D84" s="154">
        <f t="shared" si="25"/>
        <v>0</v>
      </c>
      <c r="E84" s="154">
        <f t="shared" si="21"/>
        <v>0</v>
      </c>
      <c r="F84" s="97">
        <f t="shared" si="28"/>
        <v>0</v>
      </c>
      <c r="G84" s="97">
        <f>G85</f>
        <v>0</v>
      </c>
      <c r="H84" s="97">
        <f t="shared" si="28"/>
        <v>0</v>
      </c>
      <c r="I84" s="97">
        <f>I85</f>
        <v>0</v>
      </c>
      <c r="J84" s="97">
        <f t="shared" si="28"/>
        <v>0</v>
      </c>
      <c r="K84" s="97">
        <f t="shared" si="28"/>
        <v>0</v>
      </c>
      <c r="L84" s="97">
        <f t="shared" si="28"/>
        <v>0</v>
      </c>
      <c r="M84" s="103"/>
      <c r="N84" s="103"/>
    </row>
    <row r="85" spans="1:14" ht="29.25" customHeight="1" x14ac:dyDescent="0.25">
      <c r="A85" s="26">
        <v>372</v>
      </c>
      <c r="B85" s="27" t="s">
        <v>74</v>
      </c>
      <c r="C85" s="107">
        <f t="shared" si="28"/>
        <v>0</v>
      </c>
      <c r="D85" s="154">
        <f t="shared" si="25"/>
        <v>0</v>
      </c>
      <c r="E85" s="154">
        <f t="shared" si="21"/>
        <v>0</v>
      </c>
      <c r="F85" s="97">
        <f t="shared" si="28"/>
        <v>0</v>
      </c>
      <c r="G85" s="97">
        <f>G86</f>
        <v>0</v>
      </c>
      <c r="H85" s="97">
        <f t="shared" si="28"/>
        <v>0</v>
      </c>
      <c r="I85" s="97">
        <f>I86</f>
        <v>0</v>
      </c>
      <c r="J85" s="97">
        <f t="shared" si="28"/>
        <v>0</v>
      </c>
      <c r="K85" s="97">
        <f t="shared" si="28"/>
        <v>0</v>
      </c>
      <c r="L85" s="97">
        <f t="shared" si="28"/>
        <v>0</v>
      </c>
      <c r="M85" s="103"/>
      <c r="N85" s="103"/>
    </row>
    <row r="86" spans="1:14" ht="31.5" x14ac:dyDescent="0.25">
      <c r="A86" s="21">
        <v>3722</v>
      </c>
      <c r="B86" s="22" t="s">
        <v>62</v>
      </c>
      <c r="C86" s="157">
        <v>0</v>
      </c>
      <c r="D86" s="154">
        <f t="shared" si="25"/>
        <v>0</v>
      </c>
      <c r="E86" s="154">
        <f t="shared" si="21"/>
        <v>0</v>
      </c>
      <c r="F86" s="158">
        <v>0</v>
      </c>
      <c r="G86" s="158">
        <v>0</v>
      </c>
      <c r="H86" s="158">
        <v>0</v>
      </c>
      <c r="I86" s="158">
        <v>0</v>
      </c>
      <c r="J86" s="158">
        <v>0</v>
      </c>
      <c r="K86" s="158">
        <v>0</v>
      </c>
      <c r="L86" s="158">
        <v>0</v>
      </c>
      <c r="M86" s="104"/>
      <c r="N86" s="104"/>
    </row>
    <row r="87" spans="1:14" ht="32.25" customHeight="1" x14ac:dyDescent="0.25">
      <c r="A87" s="188" t="s">
        <v>63</v>
      </c>
      <c r="B87" s="189"/>
      <c r="C87" s="107">
        <f t="shared" ref="C87:L89" si="29">C88</f>
        <v>140000</v>
      </c>
      <c r="D87" s="154">
        <f t="shared" si="25"/>
        <v>-108000</v>
      </c>
      <c r="E87" s="154">
        <f t="shared" si="21"/>
        <v>32000</v>
      </c>
      <c r="F87" s="97">
        <f t="shared" si="29"/>
        <v>32000</v>
      </c>
      <c r="G87" s="97">
        <f>G88</f>
        <v>0</v>
      </c>
      <c r="H87" s="97">
        <f t="shared" si="29"/>
        <v>0</v>
      </c>
      <c r="I87" s="97">
        <f>I88</f>
        <v>0</v>
      </c>
      <c r="J87" s="97">
        <f t="shared" si="29"/>
        <v>0</v>
      </c>
      <c r="K87" s="97">
        <f t="shared" si="29"/>
        <v>0</v>
      </c>
      <c r="L87" s="97">
        <f t="shared" si="29"/>
        <v>0</v>
      </c>
      <c r="M87" s="105"/>
      <c r="N87" s="105"/>
    </row>
    <row r="88" spans="1:14" ht="47.25" x14ac:dyDescent="0.25">
      <c r="A88" s="19">
        <v>37</v>
      </c>
      <c r="B88" s="23" t="s">
        <v>61</v>
      </c>
      <c r="C88" s="107">
        <f t="shared" si="29"/>
        <v>140000</v>
      </c>
      <c r="D88" s="154">
        <f t="shared" si="25"/>
        <v>-108000</v>
      </c>
      <c r="E88" s="154">
        <f t="shared" si="21"/>
        <v>32000</v>
      </c>
      <c r="F88" s="97">
        <f t="shared" si="29"/>
        <v>32000</v>
      </c>
      <c r="G88" s="97">
        <f>G89</f>
        <v>0</v>
      </c>
      <c r="H88" s="97">
        <f t="shared" si="29"/>
        <v>0</v>
      </c>
      <c r="I88" s="97">
        <f>I89</f>
        <v>0</v>
      </c>
      <c r="J88" s="97">
        <f t="shared" si="29"/>
        <v>0</v>
      </c>
      <c r="K88" s="97">
        <f t="shared" si="29"/>
        <v>0</v>
      </c>
      <c r="L88" s="97">
        <f t="shared" si="29"/>
        <v>0</v>
      </c>
    </row>
    <row r="89" spans="1:14" ht="35.25" customHeight="1" x14ac:dyDescent="0.25">
      <c r="A89" s="26">
        <v>372</v>
      </c>
      <c r="B89" s="27" t="s">
        <v>74</v>
      </c>
      <c r="C89" s="107">
        <f t="shared" si="29"/>
        <v>140000</v>
      </c>
      <c r="D89" s="154">
        <f t="shared" si="25"/>
        <v>-108000</v>
      </c>
      <c r="E89" s="154">
        <f t="shared" si="21"/>
        <v>32000</v>
      </c>
      <c r="F89" s="97">
        <f t="shared" si="29"/>
        <v>32000</v>
      </c>
      <c r="G89" s="97">
        <f>G90</f>
        <v>0</v>
      </c>
      <c r="H89" s="97">
        <f t="shared" si="29"/>
        <v>0</v>
      </c>
      <c r="I89" s="97">
        <f>I90</f>
        <v>0</v>
      </c>
      <c r="J89" s="97">
        <f t="shared" si="29"/>
        <v>0</v>
      </c>
      <c r="K89" s="97">
        <f t="shared" si="29"/>
        <v>0</v>
      </c>
      <c r="L89" s="97">
        <f t="shared" si="29"/>
        <v>0</v>
      </c>
    </row>
    <row r="90" spans="1:14" ht="31.5" x14ac:dyDescent="0.25">
      <c r="A90" s="21">
        <v>3722</v>
      </c>
      <c r="B90" s="22" t="s">
        <v>62</v>
      </c>
      <c r="C90" s="157">
        <v>140000</v>
      </c>
      <c r="D90" s="154">
        <f t="shared" si="25"/>
        <v>-108000</v>
      </c>
      <c r="E90" s="154">
        <f t="shared" si="21"/>
        <v>32000</v>
      </c>
      <c r="F90" s="158">
        <v>32000</v>
      </c>
      <c r="G90" s="158">
        <v>0</v>
      </c>
      <c r="H90" s="158">
        <v>0</v>
      </c>
      <c r="I90" s="158">
        <v>0</v>
      </c>
      <c r="J90" s="158">
        <v>0</v>
      </c>
      <c r="K90" s="158">
        <v>0</v>
      </c>
      <c r="L90" s="158">
        <v>0</v>
      </c>
    </row>
    <row r="91" spans="1:14" ht="40.5" customHeight="1" x14ac:dyDescent="0.25">
      <c r="A91" s="182" t="s">
        <v>65</v>
      </c>
      <c r="B91" s="183"/>
      <c r="C91" s="107">
        <f t="shared" ref="C91:L93" si="30">C92</f>
        <v>1100</v>
      </c>
      <c r="D91" s="154">
        <f t="shared" si="25"/>
        <v>1498</v>
      </c>
      <c r="E91" s="154">
        <f t="shared" si="21"/>
        <v>2598</v>
      </c>
      <c r="F91" s="97">
        <f t="shared" si="30"/>
        <v>2598</v>
      </c>
      <c r="G91" s="97">
        <f>G92</f>
        <v>0</v>
      </c>
      <c r="H91" s="97">
        <f t="shared" si="30"/>
        <v>0</v>
      </c>
      <c r="I91" s="97">
        <f>I92</f>
        <v>0</v>
      </c>
      <c r="J91" s="97">
        <f t="shared" si="30"/>
        <v>0</v>
      </c>
      <c r="K91" s="97">
        <f t="shared" si="30"/>
        <v>0</v>
      </c>
      <c r="L91" s="97">
        <f t="shared" si="30"/>
        <v>0</v>
      </c>
    </row>
    <row r="92" spans="1:14" ht="31.5" x14ac:dyDescent="0.25">
      <c r="A92" s="19">
        <v>42</v>
      </c>
      <c r="B92" s="23" t="s">
        <v>48</v>
      </c>
      <c r="C92" s="107">
        <f t="shared" si="30"/>
        <v>1100</v>
      </c>
      <c r="D92" s="154">
        <f t="shared" si="25"/>
        <v>1498</v>
      </c>
      <c r="E92" s="154">
        <f t="shared" si="21"/>
        <v>2598</v>
      </c>
      <c r="F92" s="97">
        <f t="shared" si="30"/>
        <v>2598</v>
      </c>
      <c r="G92" s="97">
        <f>G93</f>
        <v>0</v>
      </c>
      <c r="H92" s="97">
        <f t="shared" si="30"/>
        <v>0</v>
      </c>
      <c r="I92" s="97">
        <f>I93</f>
        <v>0</v>
      </c>
      <c r="J92" s="97">
        <f t="shared" si="30"/>
        <v>0</v>
      </c>
      <c r="K92" s="97">
        <f t="shared" si="30"/>
        <v>0</v>
      </c>
      <c r="L92" s="97">
        <f t="shared" si="30"/>
        <v>0</v>
      </c>
    </row>
    <row r="93" spans="1:14" ht="28.5" customHeight="1" x14ac:dyDescent="0.25">
      <c r="A93" s="26">
        <v>424</v>
      </c>
      <c r="B93" s="27" t="s">
        <v>75</v>
      </c>
      <c r="C93" s="107">
        <f t="shared" si="30"/>
        <v>1100</v>
      </c>
      <c r="D93" s="154">
        <f t="shared" si="25"/>
        <v>1498</v>
      </c>
      <c r="E93" s="154">
        <f t="shared" si="21"/>
        <v>2598</v>
      </c>
      <c r="F93" s="97">
        <f t="shared" si="30"/>
        <v>2598</v>
      </c>
      <c r="G93" s="97">
        <f>G94</f>
        <v>0</v>
      </c>
      <c r="H93" s="97">
        <f t="shared" si="30"/>
        <v>0</v>
      </c>
      <c r="I93" s="97">
        <f>I94</f>
        <v>0</v>
      </c>
      <c r="J93" s="97">
        <f t="shared" si="30"/>
        <v>0</v>
      </c>
      <c r="K93" s="97">
        <f t="shared" si="30"/>
        <v>0</v>
      </c>
      <c r="L93" s="97">
        <f t="shared" si="30"/>
        <v>0</v>
      </c>
    </row>
    <row r="94" spans="1:14" ht="15.75" x14ac:dyDescent="0.25">
      <c r="A94" s="21">
        <v>4241</v>
      </c>
      <c r="B94" s="22" t="s">
        <v>64</v>
      </c>
      <c r="C94" s="157">
        <v>1100</v>
      </c>
      <c r="D94" s="154">
        <f t="shared" si="25"/>
        <v>1498</v>
      </c>
      <c r="E94" s="154">
        <f t="shared" si="21"/>
        <v>2598</v>
      </c>
      <c r="F94" s="158">
        <v>2598</v>
      </c>
      <c r="G94" s="158">
        <v>0</v>
      </c>
      <c r="H94" s="158"/>
      <c r="I94" s="158">
        <v>0</v>
      </c>
      <c r="J94" s="158"/>
      <c r="K94" s="158"/>
      <c r="L94" s="158"/>
    </row>
    <row r="95" spans="1:14" ht="30" customHeight="1" x14ac:dyDescent="0.25">
      <c r="A95" s="184" t="s">
        <v>69</v>
      </c>
      <c r="B95" s="185"/>
      <c r="C95" s="107">
        <f>C10+C78</f>
        <v>11927216</v>
      </c>
      <c r="D95" s="154">
        <f t="shared" si="25"/>
        <v>769211</v>
      </c>
      <c r="E95" s="154">
        <f t="shared" si="21"/>
        <v>12696427</v>
      </c>
      <c r="F95" s="107">
        <f t="shared" ref="F95:L95" si="31">F10+F78</f>
        <v>1545397</v>
      </c>
      <c r="G95" s="107">
        <f t="shared" si="31"/>
        <v>236627</v>
      </c>
      <c r="H95" s="107">
        <f t="shared" si="31"/>
        <v>147073</v>
      </c>
      <c r="I95" s="107">
        <f t="shared" si="31"/>
        <v>10660858</v>
      </c>
      <c r="J95" s="107">
        <f t="shared" si="31"/>
        <v>95721</v>
      </c>
      <c r="K95" s="107">
        <f t="shared" si="31"/>
        <v>8756</v>
      </c>
      <c r="L95" s="107">
        <f t="shared" si="31"/>
        <v>1995</v>
      </c>
    </row>
    <row r="98" spans="1:11" ht="18.75" x14ac:dyDescent="0.3">
      <c r="A98" s="131" t="s">
        <v>149</v>
      </c>
      <c r="B98" s="94"/>
    </row>
    <row r="99" spans="1:11" ht="18.75" x14ac:dyDescent="0.3">
      <c r="H99" s="93" t="s">
        <v>76</v>
      </c>
      <c r="I99" s="93"/>
      <c r="J99" s="93"/>
      <c r="K99" s="93"/>
    </row>
  </sheetData>
  <mergeCells count="12">
    <mergeCell ref="A95:B95"/>
    <mergeCell ref="A78:B78"/>
    <mergeCell ref="A91:B91"/>
    <mergeCell ref="A87:B87"/>
    <mergeCell ref="A5:L5"/>
    <mergeCell ref="A67:B67"/>
    <mergeCell ref="A83:B83"/>
    <mergeCell ref="M7:N7"/>
    <mergeCell ref="K7:L7"/>
    <mergeCell ref="A10:B10"/>
    <mergeCell ref="A11:B11"/>
    <mergeCell ref="A79:B79"/>
  </mergeCells>
  <phoneticPr fontId="38" type="noConversion"/>
  <pageMargins left="0.19685039370078741" right="0" top="0.15748031496062992" bottom="0.15748031496062992" header="0" footer="0"/>
  <pageSetup paperSize="9" scale="75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16" workbookViewId="0">
      <selection activeCell="H36" sqref="H36"/>
    </sheetView>
  </sheetViews>
  <sheetFormatPr defaultRowHeight="15" x14ac:dyDescent="0.25"/>
  <cols>
    <col min="1" max="1" width="10" customWidth="1"/>
    <col min="2" max="2" width="54.85546875" customWidth="1"/>
    <col min="3" max="3" width="14" customWidth="1"/>
    <col min="4" max="4" width="13.28515625" customWidth="1"/>
    <col min="5" max="5" width="11.42578125" customWidth="1"/>
    <col min="6" max="6" width="14.28515625" customWidth="1"/>
    <col min="7" max="7" width="10.28515625" customWidth="1"/>
    <col min="8" max="8" width="13.85546875" customWidth="1"/>
    <col min="9" max="9" width="12.28515625" customWidth="1"/>
  </cols>
  <sheetData>
    <row r="1" spans="1:9" ht="5.25" customHeight="1" x14ac:dyDescent="0.25"/>
    <row r="2" spans="1:9" ht="18.75" customHeight="1" thickBot="1" x14ac:dyDescent="0.35">
      <c r="A2" s="37" t="s">
        <v>70</v>
      </c>
      <c r="B2" s="37"/>
    </row>
    <row r="3" spans="1:9" ht="18.75" customHeight="1" thickBot="1" x14ac:dyDescent="0.35">
      <c r="A3" s="7" t="s">
        <v>71</v>
      </c>
      <c r="B3" s="38"/>
    </row>
    <row r="4" spans="1:9" ht="7.5" customHeight="1" x14ac:dyDescent="0.25"/>
    <row r="5" spans="1:9" ht="5.25" customHeight="1" x14ac:dyDescent="0.25"/>
    <row r="6" spans="1:9" ht="15.75" customHeight="1" x14ac:dyDescent="0.25">
      <c r="A6" s="170" t="s">
        <v>150</v>
      </c>
      <c r="B6" s="170"/>
      <c r="C6" s="170"/>
      <c r="D6" s="170"/>
      <c r="E6" s="170"/>
      <c r="F6" s="170"/>
      <c r="G6" s="170"/>
      <c r="H6" s="170"/>
    </row>
    <row r="7" spans="1:9" ht="5.25" customHeight="1" x14ac:dyDescent="0.25"/>
    <row r="8" spans="1:9" ht="4.5" customHeight="1" x14ac:dyDescent="0.25"/>
    <row r="9" spans="1:9" ht="19.5" customHeight="1" x14ac:dyDescent="0.25">
      <c r="A9" s="191" t="s">
        <v>143</v>
      </c>
      <c r="B9" s="192"/>
      <c r="C9" s="192"/>
      <c r="D9" s="192"/>
      <c r="E9" s="192"/>
      <c r="F9" s="192"/>
      <c r="G9" s="192"/>
      <c r="H9" s="192"/>
      <c r="I9" s="192"/>
    </row>
    <row r="10" spans="1:9" ht="77.25" customHeight="1" x14ac:dyDescent="0.25">
      <c r="A10" s="84" t="s">
        <v>87</v>
      </c>
      <c r="B10" s="83" t="s">
        <v>88</v>
      </c>
      <c r="C10" s="80" t="s">
        <v>7</v>
      </c>
      <c r="D10" s="81" t="s">
        <v>3</v>
      </c>
      <c r="E10" s="81" t="s">
        <v>4</v>
      </c>
      <c r="F10" s="109" t="s">
        <v>113</v>
      </c>
      <c r="G10" s="81" t="s">
        <v>77</v>
      </c>
      <c r="H10" s="81" t="s">
        <v>78</v>
      </c>
      <c r="I10" s="82" t="s">
        <v>134</v>
      </c>
    </row>
    <row r="11" spans="1:9" ht="24.75" customHeight="1" x14ac:dyDescent="0.25">
      <c r="A11" s="85">
        <v>632</v>
      </c>
      <c r="B11" s="132" t="s">
        <v>111</v>
      </c>
      <c r="C11" s="90">
        <f t="shared" ref="C11:I13" si="0">C12</f>
        <v>0</v>
      </c>
      <c r="D11" s="90">
        <f t="shared" si="0"/>
        <v>0</v>
      </c>
      <c r="E11" s="90">
        <f t="shared" si="0"/>
        <v>0</v>
      </c>
      <c r="F11" s="90">
        <f>F12</f>
        <v>0</v>
      </c>
      <c r="G11" s="90">
        <f t="shared" si="0"/>
        <v>0</v>
      </c>
      <c r="H11" s="90">
        <f t="shared" si="0"/>
        <v>0</v>
      </c>
      <c r="I11" s="90">
        <f t="shared" si="0"/>
        <v>0</v>
      </c>
    </row>
    <row r="12" spans="1:9" ht="21" customHeight="1" x14ac:dyDescent="0.25">
      <c r="A12" s="86">
        <v>6323</v>
      </c>
      <c r="B12" s="133" t="s">
        <v>112</v>
      </c>
      <c r="C12" s="89">
        <v>0</v>
      </c>
      <c r="D12" s="88"/>
      <c r="E12" s="88">
        <v>0</v>
      </c>
      <c r="F12" s="88"/>
      <c r="G12" s="88">
        <v>0</v>
      </c>
      <c r="H12" s="88">
        <v>0</v>
      </c>
      <c r="I12" s="88">
        <v>0</v>
      </c>
    </row>
    <row r="13" spans="1:9" ht="30.75" customHeight="1" x14ac:dyDescent="0.25">
      <c r="A13" s="85">
        <v>636</v>
      </c>
      <c r="B13" s="80" t="s">
        <v>89</v>
      </c>
      <c r="C13" s="90">
        <f t="shared" si="0"/>
        <v>0</v>
      </c>
      <c r="D13" s="90">
        <f t="shared" si="0"/>
        <v>0</v>
      </c>
      <c r="E13" s="90">
        <f t="shared" si="0"/>
        <v>0</v>
      </c>
      <c r="F13" s="90">
        <f t="shared" si="0"/>
        <v>10233061</v>
      </c>
      <c r="G13" s="90">
        <f t="shared" si="0"/>
        <v>0</v>
      </c>
      <c r="H13" s="90">
        <f t="shared" si="0"/>
        <v>0</v>
      </c>
      <c r="I13" s="90">
        <f t="shared" si="0"/>
        <v>0</v>
      </c>
    </row>
    <row r="14" spans="1:9" ht="28.5" customHeight="1" x14ac:dyDescent="0.25">
      <c r="A14" s="86">
        <v>6361</v>
      </c>
      <c r="B14" s="134" t="s">
        <v>89</v>
      </c>
      <c r="C14" s="89">
        <v>0</v>
      </c>
      <c r="D14" s="88"/>
      <c r="E14" s="88">
        <v>0</v>
      </c>
      <c r="F14" s="88">
        <v>10233061</v>
      </c>
      <c r="G14" s="88">
        <v>0</v>
      </c>
      <c r="H14" s="88">
        <v>0</v>
      </c>
      <c r="I14" s="88">
        <v>0</v>
      </c>
    </row>
    <row r="15" spans="1:9" ht="27.75" customHeight="1" x14ac:dyDescent="0.25">
      <c r="A15" s="85">
        <v>638</v>
      </c>
      <c r="B15" s="80" t="s">
        <v>90</v>
      </c>
      <c r="C15" s="90">
        <f t="shared" ref="C15:I15" si="1">C16</f>
        <v>0</v>
      </c>
      <c r="D15" s="90">
        <f t="shared" si="1"/>
        <v>0</v>
      </c>
      <c r="E15" s="90">
        <f t="shared" si="1"/>
        <v>0</v>
      </c>
      <c r="F15" s="90">
        <f t="shared" si="1"/>
        <v>1284416</v>
      </c>
      <c r="G15" s="90">
        <f t="shared" si="1"/>
        <v>0</v>
      </c>
      <c r="H15" s="90">
        <f t="shared" si="1"/>
        <v>0</v>
      </c>
      <c r="I15" s="90">
        <f t="shared" si="1"/>
        <v>0</v>
      </c>
    </row>
    <row r="16" spans="1:9" ht="30.75" customHeight="1" x14ac:dyDescent="0.25">
      <c r="A16" s="86">
        <v>6381</v>
      </c>
      <c r="B16" s="135" t="s">
        <v>90</v>
      </c>
      <c r="C16" s="88">
        <v>0</v>
      </c>
      <c r="D16" s="88">
        <v>0</v>
      </c>
      <c r="E16" s="88">
        <v>0</v>
      </c>
      <c r="F16" s="88">
        <v>1284416</v>
      </c>
      <c r="G16" s="88">
        <v>0</v>
      </c>
      <c r="H16" s="88">
        <v>0</v>
      </c>
      <c r="I16" s="88"/>
    </row>
    <row r="17" spans="1:9" x14ac:dyDescent="0.25">
      <c r="A17" s="164">
        <v>639</v>
      </c>
      <c r="B17" s="164" t="s">
        <v>145</v>
      </c>
      <c r="C17" s="164"/>
      <c r="D17" s="164"/>
      <c r="E17" s="164"/>
      <c r="F17" s="165">
        <f>F18</f>
        <v>2168</v>
      </c>
      <c r="G17" s="164"/>
      <c r="H17" s="164"/>
      <c r="I17" s="164"/>
    </row>
    <row r="18" spans="1:9" ht="16.5" customHeight="1" x14ac:dyDescent="0.25">
      <c r="A18" s="146">
        <v>6393</v>
      </c>
      <c r="B18" s="146" t="s">
        <v>146</v>
      </c>
      <c r="C18" s="146"/>
      <c r="D18" s="146"/>
      <c r="E18" s="146"/>
      <c r="F18" s="88">
        <v>2168</v>
      </c>
      <c r="G18" s="146"/>
      <c r="H18" s="146"/>
      <c r="I18" s="146"/>
    </row>
    <row r="19" spans="1:9" x14ac:dyDescent="0.25">
      <c r="A19" s="85">
        <v>641</v>
      </c>
      <c r="B19" s="80" t="s">
        <v>91</v>
      </c>
      <c r="C19" s="90">
        <f>C20+C21</f>
        <v>0</v>
      </c>
      <c r="D19" s="90">
        <f t="shared" ref="D19:I19" si="2">D20+D21</f>
        <v>4554</v>
      </c>
      <c r="E19" s="90">
        <f t="shared" si="2"/>
        <v>0</v>
      </c>
      <c r="F19" s="90">
        <f t="shared" si="2"/>
        <v>0</v>
      </c>
      <c r="G19" s="90">
        <f t="shared" si="2"/>
        <v>0</v>
      </c>
      <c r="H19" s="90">
        <f t="shared" si="2"/>
        <v>0</v>
      </c>
      <c r="I19" s="90">
        <f t="shared" si="2"/>
        <v>0</v>
      </c>
    </row>
    <row r="20" spans="1:9" ht="15.75" customHeight="1" x14ac:dyDescent="0.25">
      <c r="A20" s="86">
        <v>6413</v>
      </c>
      <c r="B20" s="135" t="s">
        <v>92</v>
      </c>
      <c r="C20" s="88"/>
      <c r="D20" s="88">
        <v>22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</row>
    <row r="21" spans="1:9" x14ac:dyDescent="0.25">
      <c r="A21" s="87">
        <v>6416</v>
      </c>
      <c r="B21" s="134" t="s">
        <v>93</v>
      </c>
      <c r="C21" s="88"/>
      <c r="D21" s="88">
        <v>4532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</row>
    <row r="22" spans="1:9" ht="17.25" customHeight="1" x14ac:dyDescent="0.25">
      <c r="A22" s="85">
        <v>652</v>
      </c>
      <c r="B22" s="80" t="s">
        <v>94</v>
      </c>
      <c r="C22" s="90">
        <f>C23</f>
        <v>0</v>
      </c>
      <c r="D22" s="90">
        <f t="shared" ref="D22:I22" si="3">D23</f>
        <v>0</v>
      </c>
      <c r="E22" s="90">
        <f t="shared" si="3"/>
        <v>149784</v>
      </c>
      <c r="F22" s="90">
        <f t="shared" si="3"/>
        <v>0</v>
      </c>
      <c r="G22" s="90">
        <f t="shared" si="3"/>
        <v>0</v>
      </c>
      <c r="H22" s="90">
        <f t="shared" si="3"/>
        <v>0</v>
      </c>
      <c r="I22" s="90">
        <f t="shared" si="3"/>
        <v>0</v>
      </c>
    </row>
    <row r="23" spans="1:9" x14ac:dyDescent="0.25">
      <c r="A23" s="87">
        <v>6526</v>
      </c>
      <c r="B23" s="134" t="s">
        <v>95</v>
      </c>
      <c r="C23" s="88">
        <v>0</v>
      </c>
      <c r="D23" s="88"/>
      <c r="E23" s="88">
        <v>149784</v>
      </c>
      <c r="F23" s="88"/>
      <c r="G23" s="88">
        <v>0</v>
      </c>
      <c r="H23" s="88">
        <v>0</v>
      </c>
      <c r="I23" s="88">
        <v>0</v>
      </c>
    </row>
    <row r="24" spans="1:9" x14ac:dyDescent="0.25">
      <c r="A24" s="85">
        <v>661</v>
      </c>
      <c r="B24" s="80" t="s">
        <v>96</v>
      </c>
      <c r="C24" s="90">
        <f>C25</f>
        <v>0</v>
      </c>
      <c r="D24" s="90">
        <f t="shared" ref="D24:I24" si="4">D25</f>
        <v>230173</v>
      </c>
      <c r="E24" s="90">
        <f t="shared" si="4"/>
        <v>0</v>
      </c>
      <c r="F24" s="90">
        <f t="shared" si="4"/>
        <v>0</v>
      </c>
      <c r="G24" s="90">
        <f t="shared" si="4"/>
        <v>0</v>
      </c>
      <c r="H24" s="90">
        <f t="shared" si="4"/>
        <v>0</v>
      </c>
      <c r="I24" s="90">
        <f t="shared" si="4"/>
        <v>0</v>
      </c>
    </row>
    <row r="25" spans="1:9" ht="17.25" customHeight="1" x14ac:dyDescent="0.25">
      <c r="A25" s="87">
        <v>6615</v>
      </c>
      <c r="B25" s="134" t="s">
        <v>97</v>
      </c>
      <c r="C25" s="88">
        <v>0</v>
      </c>
      <c r="D25" s="88">
        <v>230173</v>
      </c>
      <c r="E25" s="88"/>
      <c r="F25" s="88">
        <v>0</v>
      </c>
      <c r="G25" s="88">
        <v>0</v>
      </c>
      <c r="H25" s="88">
        <v>0</v>
      </c>
      <c r="I25" s="88">
        <v>0</v>
      </c>
    </row>
    <row r="26" spans="1:9" ht="17.25" customHeight="1" x14ac:dyDescent="0.25">
      <c r="A26" s="85">
        <v>663</v>
      </c>
      <c r="B26" s="80" t="s">
        <v>98</v>
      </c>
      <c r="C26" s="90">
        <f>C27+C28</f>
        <v>0</v>
      </c>
      <c r="D26" s="90">
        <f t="shared" ref="D26:I26" si="5">D27+D28</f>
        <v>0</v>
      </c>
      <c r="E26" s="90">
        <f t="shared" si="5"/>
        <v>0</v>
      </c>
      <c r="F26" s="90">
        <f t="shared" si="5"/>
        <v>0</v>
      </c>
      <c r="G26" s="90">
        <f t="shared" si="5"/>
        <v>95721</v>
      </c>
      <c r="H26" s="90">
        <f t="shared" si="5"/>
        <v>0</v>
      </c>
      <c r="I26" s="90">
        <f t="shared" si="5"/>
        <v>0</v>
      </c>
    </row>
    <row r="27" spans="1:9" ht="18.75" customHeight="1" x14ac:dyDescent="0.25">
      <c r="A27" s="87">
        <v>6631</v>
      </c>
      <c r="B27" s="163" t="s">
        <v>99</v>
      </c>
      <c r="C27" s="88">
        <v>0</v>
      </c>
      <c r="D27" s="88"/>
      <c r="E27" s="88">
        <v>0</v>
      </c>
      <c r="F27" s="88">
        <v>0</v>
      </c>
      <c r="G27" s="88">
        <v>81221</v>
      </c>
      <c r="H27" s="88">
        <v>0</v>
      </c>
      <c r="I27" s="88">
        <v>0</v>
      </c>
    </row>
    <row r="28" spans="1:9" ht="18" customHeight="1" x14ac:dyDescent="0.25">
      <c r="A28" s="87">
        <v>6632</v>
      </c>
      <c r="B28" s="134" t="s">
        <v>100</v>
      </c>
      <c r="C28" s="88">
        <v>0</v>
      </c>
      <c r="D28" s="88">
        <v>0</v>
      </c>
      <c r="E28" s="88">
        <v>0</v>
      </c>
      <c r="F28" s="88">
        <v>0</v>
      </c>
      <c r="G28" s="88">
        <v>14500</v>
      </c>
      <c r="H28" s="88">
        <v>0</v>
      </c>
      <c r="I28" s="88">
        <v>0</v>
      </c>
    </row>
    <row r="29" spans="1:9" ht="27.75" customHeight="1" x14ac:dyDescent="0.25">
      <c r="A29" s="85">
        <v>671</v>
      </c>
      <c r="B29" s="80" t="s">
        <v>101</v>
      </c>
      <c r="C29" s="90">
        <f>C30+C31</f>
        <v>1545397</v>
      </c>
      <c r="D29" s="90">
        <f t="shared" ref="D29:I29" si="6">D30+D31</f>
        <v>0</v>
      </c>
      <c r="E29" s="90">
        <f t="shared" si="6"/>
        <v>0</v>
      </c>
      <c r="F29" s="90">
        <f t="shared" si="6"/>
        <v>0</v>
      </c>
      <c r="G29" s="90">
        <f t="shared" si="6"/>
        <v>0</v>
      </c>
      <c r="H29" s="90">
        <f t="shared" si="6"/>
        <v>0</v>
      </c>
      <c r="I29" s="90">
        <f t="shared" si="6"/>
        <v>0</v>
      </c>
    </row>
    <row r="30" spans="1:9" x14ac:dyDescent="0.25">
      <c r="A30" s="87">
        <v>6711</v>
      </c>
      <c r="B30" s="134" t="s">
        <v>102</v>
      </c>
      <c r="C30" s="88">
        <v>1497637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9" ht="28.5" customHeight="1" x14ac:dyDescent="0.25">
      <c r="A31" s="87">
        <v>6712</v>
      </c>
      <c r="B31" s="134" t="s">
        <v>103</v>
      </c>
      <c r="C31" s="88">
        <v>47760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</row>
    <row r="32" spans="1:9" ht="18" customHeight="1" x14ac:dyDescent="0.25">
      <c r="A32" s="164">
        <v>683</v>
      </c>
      <c r="B32" s="166" t="s">
        <v>134</v>
      </c>
      <c r="C32" s="164"/>
      <c r="D32" s="164"/>
      <c r="E32" s="164"/>
      <c r="F32" s="164"/>
      <c r="G32" s="164"/>
      <c r="H32" s="164"/>
      <c r="I32" s="167">
        <f>I33</f>
        <v>1995</v>
      </c>
    </row>
    <row r="33" spans="1:9" ht="24.75" customHeight="1" x14ac:dyDescent="0.25">
      <c r="A33" s="146">
        <v>6831</v>
      </c>
      <c r="B33" s="146" t="s">
        <v>147</v>
      </c>
      <c r="C33" s="146"/>
      <c r="D33" s="146"/>
      <c r="E33" s="146"/>
      <c r="F33" s="146"/>
      <c r="G33" s="146"/>
      <c r="H33" s="146"/>
      <c r="I33" s="88">
        <v>1995</v>
      </c>
    </row>
    <row r="34" spans="1:9" x14ac:dyDescent="0.25">
      <c r="A34" s="85">
        <v>721</v>
      </c>
      <c r="B34" s="80" t="s">
        <v>104</v>
      </c>
      <c r="C34" s="90">
        <f>C35</f>
        <v>0</v>
      </c>
      <c r="D34" s="90">
        <f t="shared" ref="D34:I34" si="7">D35</f>
        <v>0</v>
      </c>
      <c r="E34" s="90">
        <f t="shared" si="7"/>
        <v>0</v>
      </c>
      <c r="F34" s="90">
        <f t="shared" si="7"/>
        <v>0</v>
      </c>
      <c r="G34" s="90">
        <f t="shared" si="7"/>
        <v>0</v>
      </c>
      <c r="H34" s="90">
        <f t="shared" si="7"/>
        <v>8756</v>
      </c>
      <c r="I34" s="90">
        <f t="shared" si="7"/>
        <v>0</v>
      </c>
    </row>
    <row r="35" spans="1:9" ht="28.5" customHeight="1" x14ac:dyDescent="0.25">
      <c r="A35" s="87">
        <v>7211</v>
      </c>
      <c r="B35" s="134" t="s">
        <v>105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8756</v>
      </c>
      <c r="I35" s="88">
        <v>0</v>
      </c>
    </row>
    <row r="36" spans="1:9" x14ac:dyDescent="0.25">
      <c r="A36" s="125" t="s">
        <v>106</v>
      </c>
      <c r="B36" s="126"/>
      <c r="C36" s="91">
        <f>C11+C13+C15+C19+C22+C24+C26+C29+C34</f>
        <v>1545397</v>
      </c>
      <c r="D36" s="91">
        <f>D11+D13+D15+D19+D22+D24+D26+D29+D34</f>
        <v>234727</v>
      </c>
      <c r="E36" s="91">
        <f>E11+E13+E15+E19+E22+E24+E26+E29+E34</f>
        <v>149784</v>
      </c>
      <c r="F36" s="91">
        <f>F11+F13+F15+F19+F22+F24+F26+F29+F34+F17</f>
        <v>11519645</v>
      </c>
      <c r="G36" s="91">
        <f>G11+G13+G15+G19+G22+G24+G26+G29+G34</f>
        <v>95721</v>
      </c>
      <c r="H36" s="91">
        <f>H11+H13+H15+H19+H22+H24+H26+H29+H34</f>
        <v>8756</v>
      </c>
      <c r="I36" s="91">
        <f>I11+I13+I15+I19+I22+I24+I26+I29+I34+I32</f>
        <v>1995</v>
      </c>
    </row>
    <row r="37" spans="1:9" ht="28.5" customHeight="1" x14ac:dyDescent="0.25">
      <c r="A37" s="193" t="s">
        <v>144</v>
      </c>
      <c r="B37" s="194"/>
      <c r="C37" s="195">
        <f>C36+D36+E36+F36+G36+H36+I36</f>
        <v>13556025</v>
      </c>
      <c r="D37" s="196"/>
      <c r="E37" s="196"/>
      <c r="F37" s="196"/>
      <c r="G37" s="196"/>
      <c r="H37" s="196"/>
      <c r="I37" s="197"/>
    </row>
    <row r="38" spans="1:9" x14ac:dyDescent="0.25">
      <c r="A38" s="118"/>
      <c r="B38" s="122"/>
      <c r="C38" s="121"/>
      <c r="D38" s="121"/>
      <c r="E38" s="121"/>
      <c r="F38" s="121"/>
      <c r="G38" s="121"/>
      <c r="H38" s="121"/>
      <c r="I38" s="121"/>
    </row>
    <row r="39" spans="1:9" x14ac:dyDescent="0.25">
      <c r="A39" s="115"/>
      <c r="B39" s="116"/>
      <c r="C39" s="117"/>
      <c r="D39" s="117"/>
      <c r="E39" s="117"/>
      <c r="F39" s="117"/>
      <c r="G39" s="117"/>
      <c r="H39" s="117"/>
      <c r="I39" s="117"/>
    </row>
    <row r="40" spans="1:9" x14ac:dyDescent="0.25">
      <c r="A40" s="118"/>
      <c r="B40" s="122"/>
      <c r="C40" s="121"/>
      <c r="D40" s="121"/>
      <c r="E40" s="121"/>
      <c r="F40" s="121"/>
      <c r="G40" s="121"/>
      <c r="H40" s="121"/>
      <c r="I40" s="121"/>
    </row>
    <row r="41" spans="1:9" x14ac:dyDescent="0.25">
      <c r="A41" s="123"/>
      <c r="B41" s="119"/>
      <c r="C41" s="121"/>
      <c r="D41" s="121"/>
      <c r="E41" s="121"/>
      <c r="F41" s="121"/>
      <c r="G41" s="121"/>
      <c r="H41" s="121"/>
      <c r="I41" s="121"/>
    </row>
    <row r="42" spans="1:9" x14ac:dyDescent="0.25">
      <c r="A42" s="115"/>
      <c r="B42" s="116"/>
      <c r="C42" s="117"/>
      <c r="D42" s="117"/>
      <c r="E42" s="117"/>
      <c r="F42" s="117"/>
      <c r="G42" s="117"/>
      <c r="H42" s="117"/>
      <c r="I42" s="117"/>
    </row>
    <row r="43" spans="1:9" x14ac:dyDescent="0.25">
      <c r="A43" s="123"/>
      <c r="B43" s="119"/>
      <c r="C43" s="121"/>
      <c r="D43" s="121"/>
      <c r="E43" s="121"/>
      <c r="F43" s="121"/>
      <c r="G43" s="121"/>
      <c r="H43" s="121"/>
      <c r="I43" s="121"/>
    </row>
    <row r="44" spans="1:9" x14ac:dyDescent="0.25">
      <c r="A44" s="115"/>
      <c r="B44" s="116"/>
      <c r="C44" s="117"/>
      <c r="D44" s="117"/>
      <c r="E44" s="117"/>
      <c r="F44" s="117"/>
      <c r="G44" s="117"/>
      <c r="H44" s="117"/>
      <c r="I44" s="117"/>
    </row>
    <row r="45" spans="1:9" x14ac:dyDescent="0.25">
      <c r="A45" s="123"/>
      <c r="B45" s="119"/>
      <c r="C45" s="121"/>
      <c r="D45" s="121"/>
      <c r="E45" s="121"/>
      <c r="F45" s="121"/>
      <c r="G45" s="121"/>
      <c r="H45" s="121"/>
      <c r="I45" s="121"/>
    </row>
    <row r="46" spans="1:9" x14ac:dyDescent="0.25">
      <c r="A46" s="115"/>
      <c r="B46" s="116"/>
      <c r="C46" s="117"/>
      <c r="D46" s="117"/>
      <c r="E46" s="117"/>
      <c r="F46" s="117"/>
      <c r="G46" s="117"/>
      <c r="H46" s="117"/>
      <c r="I46" s="117"/>
    </row>
    <row r="47" spans="1:9" x14ac:dyDescent="0.25">
      <c r="A47" s="123"/>
      <c r="B47" s="119"/>
      <c r="C47" s="121"/>
      <c r="D47" s="121"/>
      <c r="E47" s="121"/>
      <c r="F47" s="121"/>
      <c r="G47" s="121"/>
      <c r="H47" s="121"/>
      <c r="I47" s="121"/>
    </row>
    <row r="48" spans="1:9" x14ac:dyDescent="0.25">
      <c r="A48" s="123"/>
      <c r="B48" s="119"/>
      <c r="C48" s="121"/>
      <c r="D48" s="121"/>
      <c r="E48" s="121"/>
      <c r="F48" s="121"/>
      <c r="G48" s="121"/>
      <c r="H48" s="121"/>
      <c r="I48" s="121"/>
    </row>
    <row r="49" spans="1:9" x14ac:dyDescent="0.25">
      <c r="A49" s="115"/>
      <c r="B49" s="116"/>
      <c r="C49" s="117"/>
      <c r="D49" s="117"/>
      <c r="E49" s="117"/>
      <c r="F49" s="117"/>
      <c r="G49" s="117"/>
      <c r="H49" s="117"/>
      <c r="I49" s="117"/>
    </row>
    <row r="50" spans="1:9" x14ac:dyDescent="0.25">
      <c r="A50" s="123"/>
      <c r="B50" s="119"/>
      <c r="C50" s="121"/>
      <c r="D50" s="121"/>
      <c r="E50" s="121"/>
      <c r="F50" s="121"/>
      <c r="G50" s="121"/>
      <c r="H50" s="121"/>
      <c r="I50" s="121"/>
    </row>
    <row r="51" spans="1:9" x14ac:dyDescent="0.25">
      <c r="A51" s="123"/>
      <c r="B51" s="119"/>
      <c r="C51" s="121"/>
      <c r="D51" s="121"/>
      <c r="E51" s="121"/>
      <c r="F51" s="121"/>
      <c r="G51" s="121"/>
      <c r="H51" s="121"/>
      <c r="I51" s="121"/>
    </row>
    <row r="52" spans="1:9" x14ac:dyDescent="0.25">
      <c r="A52" s="115"/>
      <c r="B52" s="116"/>
      <c r="C52" s="117"/>
      <c r="D52" s="117"/>
      <c r="E52" s="117"/>
      <c r="F52" s="117"/>
      <c r="G52" s="117"/>
      <c r="H52" s="117"/>
      <c r="I52" s="117"/>
    </row>
    <row r="53" spans="1:9" x14ac:dyDescent="0.25">
      <c r="A53" s="123"/>
      <c r="B53" s="119"/>
      <c r="C53" s="121"/>
      <c r="D53" s="121"/>
      <c r="E53" s="121"/>
      <c r="F53" s="121"/>
      <c r="G53" s="121"/>
      <c r="H53" s="121"/>
      <c r="I53" s="121"/>
    </row>
    <row r="54" spans="1:9" x14ac:dyDescent="0.25">
      <c r="A54" s="128"/>
      <c r="B54" s="128"/>
      <c r="C54" s="124"/>
      <c r="D54" s="124"/>
      <c r="E54" s="124"/>
      <c r="F54" s="124"/>
      <c r="G54" s="124"/>
      <c r="H54" s="124"/>
      <c r="I54" s="124"/>
    </row>
    <row r="55" spans="1:9" ht="15.75" customHeight="1" x14ac:dyDescent="0.25">
      <c r="A55" s="129"/>
      <c r="B55" s="129"/>
      <c r="C55" s="130"/>
      <c r="D55" s="130"/>
      <c r="E55" s="130"/>
      <c r="F55" s="130"/>
      <c r="G55" s="130"/>
      <c r="H55" s="130"/>
      <c r="I55" s="130"/>
    </row>
    <row r="56" spans="1:9" ht="102.75" customHeight="1" x14ac:dyDescent="0.25"/>
    <row r="57" spans="1:9" ht="27" customHeight="1" x14ac:dyDescent="0.25">
      <c r="A57" s="127"/>
      <c r="B57" s="127"/>
      <c r="C57" s="127"/>
      <c r="D57" s="127"/>
      <c r="E57" s="127"/>
      <c r="F57" s="127"/>
      <c r="G57" s="127"/>
      <c r="H57" s="127"/>
      <c r="I57" s="127"/>
    </row>
    <row r="58" spans="1:9" x14ac:dyDescent="0.25">
      <c r="A58" s="110"/>
      <c r="B58" s="111"/>
      <c r="C58" s="112"/>
      <c r="D58" s="113"/>
      <c r="E58" s="113"/>
      <c r="F58" s="113"/>
      <c r="G58" s="113"/>
      <c r="H58" s="113"/>
      <c r="I58" s="114"/>
    </row>
    <row r="59" spans="1:9" x14ac:dyDescent="0.25">
      <c r="A59" s="115"/>
      <c r="B59" s="116"/>
      <c r="C59" s="117"/>
      <c r="D59" s="117"/>
      <c r="E59" s="117"/>
      <c r="F59" s="117"/>
      <c r="G59" s="117"/>
      <c r="H59" s="117"/>
      <c r="I59" s="117"/>
    </row>
    <row r="60" spans="1:9" x14ac:dyDescent="0.25">
      <c r="A60" s="118"/>
      <c r="B60" s="119"/>
      <c r="C60" s="120"/>
      <c r="D60" s="121"/>
      <c r="E60" s="121"/>
      <c r="F60" s="121"/>
      <c r="G60" s="121"/>
      <c r="H60" s="121"/>
      <c r="I60" s="121"/>
    </row>
    <row r="61" spans="1:9" x14ac:dyDescent="0.25">
      <c r="A61" s="115"/>
      <c r="B61" s="116"/>
      <c r="C61" s="117"/>
      <c r="D61" s="117"/>
      <c r="E61" s="117"/>
      <c r="F61" s="117"/>
      <c r="G61" s="117"/>
      <c r="H61" s="117"/>
      <c r="I61" s="117"/>
    </row>
    <row r="62" spans="1:9" x14ac:dyDescent="0.25">
      <c r="A62" s="118"/>
      <c r="B62" s="122"/>
      <c r="C62" s="121"/>
      <c r="D62" s="121"/>
      <c r="E62" s="121"/>
      <c r="F62" s="121"/>
      <c r="G62" s="121"/>
      <c r="H62" s="121"/>
      <c r="I62" s="121"/>
    </row>
    <row r="63" spans="1:9" x14ac:dyDescent="0.25">
      <c r="A63" s="115"/>
      <c r="B63" s="116"/>
      <c r="C63" s="117"/>
      <c r="D63" s="117"/>
      <c r="E63" s="117"/>
      <c r="F63" s="117"/>
      <c r="G63" s="117"/>
      <c r="H63" s="117"/>
      <c r="I63" s="117"/>
    </row>
    <row r="64" spans="1:9" x14ac:dyDescent="0.25">
      <c r="A64" s="118"/>
      <c r="B64" s="122"/>
      <c r="C64" s="121"/>
      <c r="D64" s="121"/>
      <c r="E64" s="121"/>
      <c r="F64" s="121"/>
      <c r="G64" s="121"/>
      <c r="H64" s="121"/>
      <c r="I64" s="121"/>
    </row>
    <row r="65" spans="1:9" x14ac:dyDescent="0.25">
      <c r="A65" s="123"/>
      <c r="B65" s="119"/>
      <c r="C65" s="121"/>
      <c r="D65" s="121"/>
      <c r="E65" s="121"/>
      <c r="F65" s="121"/>
      <c r="G65" s="121"/>
      <c r="H65" s="121"/>
      <c r="I65" s="121"/>
    </row>
    <row r="66" spans="1:9" x14ac:dyDescent="0.25">
      <c r="A66" s="115"/>
      <c r="B66" s="116"/>
      <c r="C66" s="117"/>
      <c r="D66" s="117"/>
      <c r="E66" s="117"/>
      <c r="F66" s="117"/>
      <c r="G66" s="117"/>
      <c r="H66" s="117"/>
      <c r="I66" s="117"/>
    </row>
    <row r="67" spans="1:9" x14ac:dyDescent="0.25">
      <c r="A67" s="123"/>
      <c r="B67" s="119"/>
      <c r="C67" s="121"/>
      <c r="D67" s="121"/>
      <c r="E67" s="121"/>
      <c r="F67" s="121"/>
      <c r="G67" s="121"/>
      <c r="H67" s="121"/>
      <c r="I67" s="121"/>
    </row>
    <row r="68" spans="1:9" x14ac:dyDescent="0.25">
      <c r="A68" s="115"/>
      <c r="B68" s="116"/>
      <c r="C68" s="117"/>
      <c r="D68" s="117"/>
      <c r="E68" s="117"/>
      <c r="F68" s="117"/>
      <c r="G68" s="117"/>
      <c r="H68" s="117"/>
      <c r="I68" s="117"/>
    </row>
    <row r="69" spans="1:9" x14ac:dyDescent="0.25">
      <c r="A69" s="123"/>
      <c r="B69" s="119"/>
      <c r="C69" s="121"/>
      <c r="D69" s="121"/>
      <c r="E69" s="121"/>
      <c r="F69" s="121"/>
      <c r="G69" s="121"/>
      <c r="H69" s="121"/>
      <c r="I69" s="121"/>
    </row>
    <row r="70" spans="1:9" x14ac:dyDescent="0.25">
      <c r="A70" s="115"/>
      <c r="B70" s="116"/>
      <c r="C70" s="117"/>
      <c r="D70" s="117"/>
      <c r="E70" s="117"/>
      <c r="F70" s="117"/>
      <c r="G70" s="117"/>
      <c r="H70" s="117"/>
      <c r="I70" s="117"/>
    </row>
    <row r="71" spans="1:9" x14ac:dyDescent="0.25">
      <c r="A71" s="123"/>
      <c r="B71" s="119"/>
      <c r="C71" s="121"/>
      <c r="D71" s="121"/>
      <c r="E71" s="121"/>
      <c r="F71" s="121"/>
      <c r="G71" s="121"/>
      <c r="H71" s="121"/>
      <c r="I71" s="121"/>
    </row>
    <row r="72" spans="1:9" x14ac:dyDescent="0.25">
      <c r="A72" s="123"/>
      <c r="B72" s="119"/>
      <c r="C72" s="121"/>
      <c r="D72" s="121"/>
      <c r="E72" s="121"/>
      <c r="F72" s="121"/>
      <c r="G72" s="121"/>
      <c r="H72" s="121"/>
      <c r="I72" s="121"/>
    </row>
    <row r="73" spans="1:9" x14ac:dyDescent="0.25">
      <c r="A73" s="115"/>
      <c r="B73" s="116"/>
      <c r="C73" s="117"/>
      <c r="D73" s="117"/>
      <c r="E73" s="117"/>
      <c r="F73" s="117"/>
      <c r="G73" s="117"/>
      <c r="H73" s="117"/>
      <c r="I73" s="117"/>
    </row>
    <row r="74" spans="1:9" x14ac:dyDescent="0.25">
      <c r="A74" s="123"/>
      <c r="B74" s="119"/>
      <c r="C74" s="121"/>
      <c r="D74" s="121"/>
      <c r="E74" s="121"/>
      <c r="F74" s="121"/>
      <c r="G74" s="121"/>
      <c r="H74" s="121"/>
      <c r="I74" s="121"/>
    </row>
    <row r="75" spans="1:9" x14ac:dyDescent="0.25">
      <c r="A75" s="123"/>
      <c r="B75" s="119"/>
      <c r="C75" s="121"/>
      <c r="D75" s="121"/>
      <c r="E75" s="121"/>
      <c r="F75" s="121"/>
      <c r="G75" s="121"/>
      <c r="H75" s="121"/>
      <c r="I75" s="121"/>
    </row>
    <row r="76" spans="1:9" x14ac:dyDescent="0.25">
      <c r="A76" s="115"/>
      <c r="B76" s="116"/>
      <c r="C76" s="117"/>
      <c r="D76" s="117"/>
      <c r="E76" s="117"/>
      <c r="F76" s="117"/>
      <c r="G76" s="117"/>
      <c r="H76" s="117"/>
      <c r="I76" s="117"/>
    </row>
    <row r="77" spans="1:9" x14ac:dyDescent="0.25">
      <c r="A77" s="123"/>
      <c r="B77" s="119"/>
      <c r="C77" s="121"/>
      <c r="D77" s="121"/>
      <c r="E77" s="121"/>
      <c r="F77" s="121"/>
      <c r="G77" s="121"/>
      <c r="H77" s="121"/>
      <c r="I77" s="121"/>
    </row>
    <row r="78" spans="1:9" x14ac:dyDescent="0.25">
      <c r="A78" s="128"/>
      <c r="B78" s="128"/>
      <c r="C78" s="124"/>
      <c r="D78" s="124"/>
      <c r="E78" s="124"/>
      <c r="F78" s="124"/>
      <c r="G78" s="124"/>
      <c r="H78" s="124"/>
      <c r="I78" s="124"/>
    </row>
    <row r="79" spans="1:9" ht="15.75" customHeight="1" x14ac:dyDescent="0.25">
      <c r="A79" s="129"/>
      <c r="B79" s="129"/>
      <c r="C79" s="130"/>
      <c r="D79" s="130"/>
      <c r="E79" s="130"/>
      <c r="F79" s="130"/>
      <c r="G79" s="130"/>
      <c r="H79" s="130"/>
      <c r="I79" s="130"/>
    </row>
  </sheetData>
  <mergeCells count="4">
    <mergeCell ref="A6:H6"/>
    <mergeCell ref="A9:I9"/>
    <mergeCell ref="A37:B37"/>
    <mergeCell ref="C37:I37"/>
  </mergeCells>
  <phoneticPr fontId="38" type="noConversion"/>
  <pageMargins left="3.937007874015748E-2" right="3.937007874015748E-2" top="0" bottom="0" header="0.31496062992125984" footer="0.31496062992125984"/>
  <pageSetup paperSize="9" scale="90" orientation="landscape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10" workbookViewId="0">
      <selection activeCell="G12" sqref="G12"/>
    </sheetView>
  </sheetViews>
  <sheetFormatPr defaultRowHeight="15" x14ac:dyDescent="0.25"/>
  <cols>
    <col min="1" max="1" width="45.140625" customWidth="1"/>
    <col min="2" max="2" width="70.42578125" customWidth="1"/>
  </cols>
  <sheetData>
    <row r="1" spans="1:2" ht="20.25" customHeight="1" x14ac:dyDescent="0.3">
      <c r="A1" s="136" t="s">
        <v>114</v>
      </c>
    </row>
    <row r="2" spans="1:2" ht="18.75" x14ac:dyDescent="0.3">
      <c r="A2" s="142"/>
    </row>
    <row r="3" spans="1:2" ht="18.75" x14ac:dyDescent="0.3">
      <c r="A3" s="142"/>
    </row>
    <row r="4" spans="1:2" ht="18.75" x14ac:dyDescent="0.3">
      <c r="A4" s="143" t="s">
        <v>115</v>
      </c>
      <c r="B4" s="139" t="s">
        <v>70</v>
      </c>
    </row>
    <row r="5" spans="1:2" ht="18.75" x14ac:dyDescent="0.3">
      <c r="A5" s="143"/>
      <c r="B5" s="138"/>
    </row>
    <row r="6" spans="1:2" ht="18.75" x14ac:dyDescent="0.3">
      <c r="A6" s="143" t="s">
        <v>116</v>
      </c>
      <c r="B6" s="139" t="s">
        <v>117</v>
      </c>
    </row>
    <row r="7" spans="1:2" ht="15.75" x14ac:dyDescent="0.25">
      <c r="A7" s="137"/>
      <c r="B7" s="138"/>
    </row>
    <row r="8" spans="1:2" ht="15.75" x14ac:dyDescent="0.25">
      <c r="A8" s="137"/>
      <c r="B8" s="138"/>
    </row>
    <row r="9" spans="1:2" ht="24.75" customHeight="1" x14ac:dyDescent="0.25">
      <c r="A9" s="140" t="s">
        <v>118</v>
      </c>
      <c r="B9" s="141" t="s">
        <v>119</v>
      </c>
    </row>
    <row r="10" spans="1:2" ht="44.25" customHeight="1" x14ac:dyDescent="0.25">
      <c r="A10" s="140" t="s">
        <v>120</v>
      </c>
      <c r="B10" s="140" t="s">
        <v>121</v>
      </c>
    </row>
    <row r="11" spans="1:2" ht="113.25" customHeight="1" x14ac:dyDescent="0.25">
      <c r="A11" s="140" t="s">
        <v>122</v>
      </c>
      <c r="B11" s="140" t="s">
        <v>123</v>
      </c>
    </row>
    <row r="12" spans="1:2" ht="75.75" customHeight="1" x14ac:dyDescent="0.25">
      <c r="A12" s="140" t="s">
        <v>124</v>
      </c>
      <c r="B12" s="140" t="s">
        <v>125</v>
      </c>
    </row>
    <row r="13" spans="1:2" ht="61.5" customHeight="1" x14ac:dyDescent="0.25">
      <c r="A13" s="140" t="s">
        <v>126</v>
      </c>
      <c r="B13" s="140" t="s">
        <v>127</v>
      </c>
    </row>
    <row r="14" spans="1:2" ht="32.25" customHeight="1" x14ac:dyDescent="0.25">
      <c r="A14" s="140" t="s">
        <v>128</v>
      </c>
      <c r="B14" s="141" t="s">
        <v>129</v>
      </c>
    </row>
    <row r="15" spans="1:2" ht="15.75" x14ac:dyDescent="0.25">
      <c r="A15" s="137"/>
      <c r="B15" s="138"/>
    </row>
    <row r="16" spans="1:2" ht="15.75" x14ac:dyDescent="0.25">
      <c r="A16" s="137"/>
      <c r="B16" s="138"/>
    </row>
    <row r="17" spans="1:2" ht="15.75" x14ac:dyDescent="0.25">
      <c r="A17" s="137"/>
      <c r="B17" s="138"/>
    </row>
    <row r="19" spans="1:2" ht="15.75" x14ac:dyDescent="0.25">
      <c r="A19" s="137"/>
      <c r="B19" s="138"/>
    </row>
    <row r="20" spans="1:2" ht="15.75" x14ac:dyDescent="0.25">
      <c r="A20" s="137"/>
      <c r="B20" s="138"/>
    </row>
    <row r="22" spans="1:2" ht="15.75" x14ac:dyDescent="0.25">
      <c r="A22" s="137"/>
      <c r="B22" s="138"/>
    </row>
    <row r="23" spans="1:2" ht="15.75" x14ac:dyDescent="0.25">
      <c r="A23" s="137"/>
      <c r="B23" s="138"/>
    </row>
    <row r="24" spans="1:2" ht="15.75" x14ac:dyDescent="0.25">
      <c r="A24" s="137"/>
      <c r="B24" s="138"/>
    </row>
    <row r="26" spans="1:2" ht="15.75" x14ac:dyDescent="0.25">
      <c r="A26" s="137"/>
      <c r="B26" s="138"/>
    </row>
    <row r="27" spans="1:2" ht="15.75" x14ac:dyDescent="0.25">
      <c r="A27" s="137"/>
      <c r="B27" s="138"/>
    </row>
  </sheetData>
  <phoneticPr fontId="38" type="noConversion"/>
  <pageMargins left="0.25" right="0.25" top="0.75" bottom="0.75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11" sqref="B11"/>
    </sheetView>
  </sheetViews>
  <sheetFormatPr defaultRowHeight="15" x14ac:dyDescent="0.25"/>
  <cols>
    <col min="1" max="1" width="38.140625" customWidth="1"/>
    <col min="2" max="2" width="63.7109375" customWidth="1"/>
  </cols>
  <sheetData>
    <row r="1" spans="1:2" x14ac:dyDescent="0.25">
      <c r="A1" t="s">
        <v>114</v>
      </c>
    </row>
    <row r="4" spans="1:2" x14ac:dyDescent="0.25">
      <c r="A4" t="s">
        <v>115</v>
      </c>
      <c r="B4" t="s">
        <v>70</v>
      </c>
    </row>
    <row r="6" spans="1:2" x14ac:dyDescent="0.25">
      <c r="A6" t="s">
        <v>116</v>
      </c>
      <c r="B6" t="s">
        <v>117</v>
      </c>
    </row>
    <row r="9" spans="1:2" x14ac:dyDescent="0.25">
      <c r="A9" t="s">
        <v>118</v>
      </c>
      <c r="B9" t="s">
        <v>119</v>
      </c>
    </row>
    <row r="11" spans="1:2" x14ac:dyDescent="0.25">
      <c r="A11" s="144" t="s">
        <v>120</v>
      </c>
      <c r="B11" t="s">
        <v>121</v>
      </c>
    </row>
    <row r="12" spans="1:2" x14ac:dyDescent="0.25">
      <c r="A12" s="144"/>
    </row>
    <row r="13" spans="1:2" x14ac:dyDescent="0.25">
      <c r="A13" s="144"/>
    </row>
    <row r="14" spans="1:2" x14ac:dyDescent="0.25">
      <c r="A14" s="144"/>
    </row>
    <row r="15" spans="1:2" x14ac:dyDescent="0.25">
      <c r="A15" s="144"/>
    </row>
    <row r="16" spans="1:2" x14ac:dyDescent="0.25">
      <c r="A16" s="144"/>
    </row>
    <row r="17" spans="1:2" x14ac:dyDescent="0.25">
      <c r="A17" s="144"/>
    </row>
    <row r="18" spans="1:2" x14ac:dyDescent="0.25">
      <c r="A18" t="s">
        <v>122</v>
      </c>
      <c r="B18" t="s">
        <v>123</v>
      </c>
    </row>
    <row r="21" spans="1:2" x14ac:dyDescent="0.25">
      <c r="A21" t="s">
        <v>124</v>
      </c>
      <c r="B21" t="s">
        <v>125</v>
      </c>
    </row>
    <row r="25" spans="1:2" x14ac:dyDescent="0.25">
      <c r="A25" t="s">
        <v>126</v>
      </c>
      <c r="B25" t="s">
        <v>127</v>
      </c>
    </row>
    <row r="28" spans="1:2" x14ac:dyDescent="0.25">
      <c r="A28" t="s">
        <v>128</v>
      </c>
      <c r="B28" t="s">
        <v>129</v>
      </c>
    </row>
  </sheetData>
  <phoneticPr fontId="3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OPĆI DIO</vt:lpstr>
      <vt:lpstr>PLAN RASHODA I IZDATAKA</vt:lpstr>
      <vt:lpstr>PLAN PRIHODA I PRIMITAKA</vt:lpstr>
      <vt:lpstr>OBRAZLOŽENJE PLANA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Darkich45</dc:creator>
  <cp:lastModifiedBy>Dijana_W7</cp:lastModifiedBy>
  <cp:lastPrinted>2018-02-21T12:40:49Z</cp:lastPrinted>
  <dcterms:created xsi:type="dcterms:W3CDTF">2015-12-15T22:31:39Z</dcterms:created>
  <dcterms:modified xsi:type="dcterms:W3CDTF">2018-02-22T09:08:42Z</dcterms:modified>
</cp:coreProperties>
</file>