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8195" windowHeight="8505" activeTab="2"/>
  </bookViews>
  <sheets>
    <sheet name="OPĆI DIO" sheetId="4" r:id="rId1"/>
    <sheet name="PLAN PRIHODA I PRIMITAKA" sheetId="6" r:id="rId2"/>
    <sheet name="PLAN RASHODA I IZDATAKA" sheetId="1" r:id="rId3"/>
    <sheet name="OBRAZLOŽENJE PLANA" sheetId="7" r:id="rId4"/>
    <sheet name="Sheet2" sheetId="8" r:id="rId5"/>
  </sheets>
  <calcPr calcId="145621"/>
</workbook>
</file>

<file path=xl/calcChain.xml><?xml version="1.0" encoding="utf-8"?>
<calcChain xmlns="http://schemas.openxmlformats.org/spreadsheetml/2006/main">
  <c r="G16" i="1" l="1"/>
  <c r="F59" i="1"/>
  <c r="G24" i="6" l="1"/>
  <c r="H14" i="4" l="1"/>
  <c r="F14" i="4"/>
  <c r="H11" i="4"/>
  <c r="F11" i="4"/>
  <c r="H25" i="4"/>
  <c r="G25" i="4"/>
  <c r="F25" i="4"/>
  <c r="H137" i="1"/>
  <c r="H136" i="1" s="1"/>
  <c r="H135" i="1" s="1"/>
  <c r="I137" i="1"/>
  <c r="I136" i="1" s="1"/>
  <c r="I135" i="1" s="1"/>
  <c r="L137" i="1"/>
  <c r="L136" i="1" s="1"/>
  <c r="L135" i="1" s="1"/>
  <c r="G138" i="1"/>
  <c r="G137" i="1" s="1"/>
  <c r="G136" i="1" s="1"/>
  <c r="G135" i="1" s="1"/>
  <c r="H138" i="1"/>
  <c r="I138" i="1"/>
  <c r="J138" i="1"/>
  <c r="J137" i="1" s="1"/>
  <c r="J136" i="1" s="1"/>
  <c r="J135" i="1" s="1"/>
  <c r="K138" i="1"/>
  <c r="K137" i="1" s="1"/>
  <c r="K136" i="1" s="1"/>
  <c r="K135" i="1" s="1"/>
  <c r="L138" i="1"/>
  <c r="G127" i="1"/>
  <c r="G126" i="1" s="1"/>
  <c r="G125" i="1" s="1"/>
  <c r="J127" i="1"/>
  <c r="J126" i="1" s="1"/>
  <c r="J125" i="1" s="1"/>
  <c r="K127" i="1"/>
  <c r="K126" i="1" s="1"/>
  <c r="K125" i="1" s="1"/>
  <c r="G128" i="1"/>
  <c r="H128" i="1"/>
  <c r="H127" i="1" s="1"/>
  <c r="H126" i="1" s="1"/>
  <c r="H125" i="1" s="1"/>
  <c r="I128" i="1"/>
  <c r="I127" i="1" s="1"/>
  <c r="I126" i="1" s="1"/>
  <c r="I125" i="1" s="1"/>
  <c r="J128" i="1"/>
  <c r="K128" i="1"/>
  <c r="L128" i="1"/>
  <c r="L127" i="1" s="1"/>
  <c r="L126" i="1" s="1"/>
  <c r="L125" i="1" s="1"/>
  <c r="G123" i="1"/>
  <c r="G122" i="1" s="1"/>
  <c r="G121" i="1" s="1"/>
  <c r="G120" i="1" s="1"/>
  <c r="H123" i="1"/>
  <c r="I123" i="1"/>
  <c r="J123" i="1"/>
  <c r="J122" i="1" s="1"/>
  <c r="J121" i="1" s="1"/>
  <c r="J120" i="1" s="1"/>
  <c r="K123" i="1"/>
  <c r="K122" i="1" s="1"/>
  <c r="K121" i="1" s="1"/>
  <c r="K120" i="1" s="1"/>
  <c r="L123" i="1"/>
  <c r="H122" i="1"/>
  <c r="H121" i="1" s="1"/>
  <c r="H120" i="1" s="1"/>
  <c r="I122" i="1"/>
  <c r="I121" i="1" s="1"/>
  <c r="I120" i="1" s="1"/>
  <c r="L122" i="1"/>
  <c r="L121" i="1" s="1"/>
  <c r="L120" i="1" s="1"/>
  <c r="C75" i="1"/>
  <c r="G70" i="1"/>
  <c r="H70" i="1"/>
  <c r="I70" i="1"/>
  <c r="J70" i="1"/>
  <c r="K70" i="1"/>
  <c r="L70" i="1"/>
  <c r="F70" i="1"/>
  <c r="G65" i="1"/>
  <c r="G64" i="1" s="1"/>
  <c r="H65" i="1"/>
  <c r="J65" i="1"/>
  <c r="K65" i="1"/>
  <c r="L65" i="1"/>
  <c r="F65" i="1"/>
  <c r="F64" i="1" s="1"/>
  <c r="H16" i="1"/>
  <c r="I16" i="1"/>
  <c r="I15" i="1" s="1"/>
  <c r="J16" i="1"/>
  <c r="K16" i="1"/>
  <c r="L16" i="1"/>
  <c r="G151" i="1"/>
  <c r="H151" i="1"/>
  <c r="I151" i="1"/>
  <c r="K151" i="1"/>
  <c r="L151" i="1"/>
  <c r="G148" i="1"/>
  <c r="H148" i="1"/>
  <c r="H147" i="1" s="1"/>
  <c r="H146" i="1" s="1"/>
  <c r="H145" i="1" s="1"/>
  <c r="I148" i="1"/>
  <c r="I147" i="1" s="1"/>
  <c r="I146" i="1" s="1"/>
  <c r="I145" i="1" s="1"/>
  <c r="J148" i="1"/>
  <c r="K148" i="1"/>
  <c r="L148" i="1"/>
  <c r="L147" i="1" s="1"/>
  <c r="L146" i="1" s="1"/>
  <c r="L145" i="1" s="1"/>
  <c r="G147" i="1"/>
  <c r="G146" i="1" s="1"/>
  <c r="G145" i="1" s="1"/>
  <c r="J147" i="1"/>
  <c r="J146" i="1" s="1"/>
  <c r="J145" i="1" s="1"/>
  <c r="K147" i="1"/>
  <c r="K146" i="1" s="1"/>
  <c r="K145" i="1" s="1"/>
  <c r="G143" i="1"/>
  <c r="H143" i="1"/>
  <c r="H142" i="1" s="1"/>
  <c r="H141" i="1" s="1"/>
  <c r="H140" i="1" s="1"/>
  <c r="I143" i="1"/>
  <c r="I142" i="1" s="1"/>
  <c r="I141" i="1" s="1"/>
  <c r="I140" i="1" s="1"/>
  <c r="J143" i="1"/>
  <c r="K143" i="1"/>
  <c r="L143" i="1"/>
  <c r="L142" i="1" s="1"/>
  <c r="L141" i="1" s="1"/>
  <c r="L140" i="1" s="1"/>
  <c r="G142" i="1"/>
  <c r="G141" i="1" s="1"/>
  <c r="G140" i="1" s="1"/>
  <c r="J142" i="1"/>
  <c r="J141" i="1" s="1"/>
  <c r="J140" i="1" s="1"/>
  <c r="K142" i="1"/>
  <c r="K141" i="1" s="1"/>
  <c r="K140" i="1" s="1"/>
  <c r="G133" i="1"/>
  <c r="G132" i="1" s="1"/>
  <c r="G131" i="1" s="1"/>
  <c r="G130" i="1" s="1"/>
  <c r="H133" i="1"/>
  <c r="I133" i="1"/>
  <c r="J133" i="1"/>
  <c r="J132" i="1" s="1"/>
  <c r="J131" i="1" s="1"/>
  <c r="J130" i="1" s="1"/>
  <c r="K133" i="1"/>
  <c r="K132" i="1" s="1"/>
  <c r="K131" i="1" s="1"/>
  <c r="K130" i="1" s="1"/>
  <c r="L133" i="1"/>
  <c r="H132" i="1"/>
  <c r="H131" i="1" s="1"/>
  <c r="H130" i="1" s="1"/>
  <c r="I132" i="1"/>
  <c r="I131" i="1" s="1"/>
  <c r="I130" i="1" s="1"/>
  <c r="L132" i="1"/>
  <c r="L131" i="1" s="1"/>
  <c r="L130" i="1" s="1"/>
  <c r="G98" i="1"/>
  <c r="H98" i="1"/>
  <c r="I98" i="1"/>
  <c r="J98" i="1"/>
  <c r="K98" i="1"/>
  <c r="L98" i="1"/>
  <c r="G96" i="1"/>
  <c r="H96" i="1"/>
  <c r="I96" i="1"/>
  <c r="J96" i="1"/>
  <c r="K96" i="1"/>
  <c r="L96" i="1"/>
  <c r="G83" i="1"/>
  <c r="G82" i="1" s="1"/>
  <c r="H83" i="1"/>
  <c r="I83" i="1"/>
  <c r="I82" i="1" s="1"/>
  <c r="J83" i="1"/>
  <c r="K83" i="1"/>
  <c r="K82" i="1" s="1"/>
  <c r="L83" i="1"/>
  <c r="H82" i="1"/>
  <c r="J82" i="1"/>
  <c r="L82" i="1"/>
  <c r="G79" i="1"/>
  <c r="H79" i="1"/>
  <c r="I79" i="1"/>
  <c r="J79" i="1"/>
  <c r="K79" i="1"/>
  <c r="L79" i="1"/>
  <c r="F83" i="1"/>
  <c r="F82" i="1" s="1"/>
  <c r="F79" i="1"/>
  <c r="G85" i="1"/>
  <c r="H85" i="1"/>
  <c r="H78" i="1" s="1"/>
  <c r="I85" i="1"/>
  <c r="J85" i="1"/>
  <c r="K85" i="1"/>
  <c r="L85" i="1"/>
  <c r="L78" i="1" s="1"/>
  <c r="G75" i="1"/>
  <c r="H75" i="1"/>
  <c r="I75" i="1"/>
  <c r="J75" i="1"/>
  <c r="K75" i="1"/>
  <c r="L75" i="1"/>
  <c r="G68" i="1"/>
  <c r="H68" i="1"/>
  <c r="I68" i="1"/>
  <c r="J68" i="1"/>
  <c r="K68" i="1"/>
  <c r="L68" i="1"/>
  <c r="H64" i="1"/>
  <c r="J64" i="1"/>
  <c r="K64" i="1"/>
  <c r="L64" i="1"/>
  <c r="G59" i="1"/>
  <c r="G58" i="1" s="1"/>
  <c r="H59" i="1"/>
  <c r="I59" i="1"/>
  <c r="J59" i="1"/>
  <c r="J58" i="1" s="1"/>
  <c r="K59" i="1"/>
  <c r="L59" i="1"/>
  <c r="L58" i="1" s="1"/>
  <c r="H58" i="1"/>
  <c r="I58" i="1"/>
  <c r="K58" i="1"/>
  <c r="G51" i="1"/>
  <c r="H51" i="1"/>
  <c r="I51" i="1"/>
  <c r="J51" i="1"/>
  <c r="K51" i="1"/>
  <c r="L51" i="1"/>
  <c r="G39" i="1"/>
  <c r="H39" i="1"/>
  <c r="I39" i="1"/>
  <c r="J39" i="1"/>
  <c r="K39" i="1"/>
  <c r="L39" i="1"/>
  <c r="G32" i="1"/>
  <c r="H32" i="1"/>
  <c r="I32" i="1"/>
  <c r="J32" i="1"/>
  <c r="K32" i="1"/>
  <c r="L32" i="1"/>
  <c r="G27" i="1"/>
  <c r="H27" i="1"/>
  <c r="I27" i="1"/>
  <c r="J27" i="1"/>
  <c r="K27" i="1"/>
  <c r="L27" i="1"/>
  <c r="G23" i="1"/>
  <c r="H23" i="1"/>
  <c r="I23" i="1"/>
  <c r="J23" i="1"/>
  <c r="K23" i="1"/>
  <c r="L23" i="1"/>
  <c r="G21" i="1"/>
  <c r="H21" i="1"/>
  <c r="H15" i="1" s="1"/>
  <c r="I21" i="1"/>
  <c r="J21" i="1"/>
  <c r="K21" i="1"/>
  <c r="K15" i="1" s="1"/>
  <c r="L21" i="1"/>
  <c r="L15" i="1" s="1"/>
  <c r="F123" i="1"/>
  <c r="F122" i="1" s="1"/>
  <c r="F128" i="1"/>
  <c r="F127" i="1" s="1"/>
  <c r="F138" i="1"/>
  <c r="E138" i="1" s="1"/>
  <c r="F148" i="1"/>
  <c r="F151" i="1"/>
  <c r="E151" i="1" s="1"/>
  <c r="F143" i="1"/>
  <c r="F142" i="1" s="1"/>
  <c r="F133" i="1"/>
  <c r="E133" i="1" s="1"/>
  <c r="F32" i="1"/>
  <c r="E123" i="1"/>
  <c r="E124" i="1"/>
  <c r="D124" i="1" s="1"/>
  <c r="E128" i="1"/>
  <c r="E129" i="1"/>
  <c r="D129" i="1" s="1"/>
  <c r="E134" i="1"/>
  <c r="D134" i="1" s="1"/>
  <c r="E139" i="1"/>
  <c r="D139" i="1" s="1"/>
  <c r="E143" i="1"/>
  <c r="E144" i="1"/>
  <c r="D144" i="1" s="1"/>
  <c r="E149" i="1"/>
  <c r="D149" i="1" s="1"/>
  <c r="E150" i="1"/>
  <c r="D150" i="1" s="1"/>
  <c r="E152" i="1"/>
  <c r="D152" i="1" s="1"/>
  <c r="F98" i="1"/>
  <c r="F111" i="1"/>
  <c r="F118" i="1"/>
  <c r="F51" i="1"/>
  <c r="E135" i="1" l="1"/>
  <c r="F137" i="1"/>
  <c r="I78" i="1"/>
  <c r="K78" i="1"/>
  <c r="J78" i="1"/>
  <c r="H17" i="4"/>
  <c r="F17" i="4"/>
  <c r="F141" i="1"/>
  <c r="E142" i="1"/>
  <c r="G78" i="1"/>
  <c r="G15" i="1"/>
  <c r="F147" i="1"/>
  <c r="F146" i="1" s="1"/>
  <c r="E148" i="1"/>
  <c r="F132" i="1"/>
  <c r="J15" i="1"/>
  <c r="F121" i="1"/>
  <c r="F120" i="1" s="1"/>
  <c r="E120" i="1" s="1"/>
  <c r="E122" i="1"/>
  <c r="F126" i="1"/>
  <c r="F125" i="1" s="1"/>
  <c r="E125" i="1" s="1"/>
  <c r="E127" i="1"/>
  <c r="C151" i="1"/>
  <c r="D151" i="1" s="1"/>
  <c r="C148" i="1"/>
  <c r="C143" i="1"/>
  <c r="C138" i="1"/>
  <c r="C133" i="1"/>
  <c r="C128" i="1"/>
  <c r="C123" i="1"/>
  <c r="C98" i="1"/>
  <c r="C96" i="1"/>
  <c r="C83" i="1"/>
  <c r="C82" i="1" s="1"/>
  <c r="C79" i="1"/>
  <c r="C16" i="1"/>
  <c r="F16" i="1"/>
  <c r="F15" i="1" s="1"/>
  <c r="E17" i="1"/>
  <c r="D17" i="1" s="1"/>
  <c r="E18" i="1"/>
  <c r="D18" i="1" s="1"/>
  <c r="E19" i="1"/>
  <c r="D19" i="1" s="1"/>
  <c r="E20" i="1"/>
  <c r="D20" i="1" s="1"/>
  <c r="C21" i="1"/>
  <c r="F21" i="1"/>
  <c r="E22" i="1"/>
  <c r="D22" i="1" s="1"/>
  <c r="C23" i="1"/>
  <c r="F23" i="1"/>
  <c r="E24" i="1"/>
  <c r="D24" i="1" s="1"/>
  <c r="E25" i="1"/>
  <c r="D25" i="1" s="1"/>
  <c r="C27" i="1"/>
  <c r="F27" i="1"/>
  <c r="E28" i="1"/>
  <c r="D28" i="1" s="1"/>
  <c r="E29" i="1"/>
  <c r="D29" i="1" s="1"/>
  <c r="E30" i="1"/>
  <c r="D30" i="1" s="1"/>
  <c r="E31" i="1"/>
  <c r="D31" i="1" s="1"/>
  <c r="C32" i="1"/>
  <c r="E33" i="1"/>
  <c r="D33" i="1" s="1"/>
  <c r="E34" i="1"/>
  <c r="D34" i="1" s="1"/>
  <c r="E35" i="1"/>
  <c r="D35" i="1" s="1"/>
  <c r="E36" i="1"/>
  <c r="D36" i="1" s="1"/>
  <c r="E37" i="1"/>
  <c r="D37" i="1" s="1"/>
  <c r="E38" i="1"/>
  <c r="D38" i="1" s="1"/>
  <c r="C39" i="1"/>
  <c r="F39" i="1"/>
  <c r="E40" i="1"/>
  <c r="D40" i="1" s="1"/>
  <c r="E41" i="1"/>
  <c r="D41" i="1" s="1"/>
  <c r="E42" i="1"/>
  <c r="D42" i="1" s="1"/>
  <c r="E43" i="1"/>
  <c r="D43" i="1" s="1"/>
  <c r="E44" i="1"/>
  <c r="D44" i="1" s="1"/>
  <c r="E45" i="1"/>
  <c r="D45" i="1" s="1"/>
  <c r="E46" i="1"/>
  <c r="D46" i="1" s="1"/>
  <c r="E47" i="1"/>
  <c r="D47" i="1" s="1"/>
  <c r="E48" i="1"/>
  <c r="D48" i="1" s="1"/>
  <c r="C49" i="1"/>
  <c r="F49" i="1"/>
  <c r="G49" i="1"/>
  <c r="G26" i="1" s="1"/>
  <c r="H49" i="1"/>
  <c r="H26" i="1" s="1"/>
  <c r="I49" i="1"/>
  <c r="I26" i="1" s="1"/>
  <c r="J49" i="1"/>
  <c r="J26" i="1" s="1"/>
  <c r="K49" i="1"/>
  <c r="K26" i="1" s="1"/>
  <c r="L49" i="1"/>
  <c r="L26" i="1" s="1"/>
  <c r="E50" i="1"/>
  <c r="D50" i="1" s="1"/>
  <c r="C51" i="1"/>
  <c r="E52" i="1"/>
  <c r="D52" i="1" s="1"/>
  <c r="E53" i="1"/>
  <c r="D53" i="1" s="1"/>
  <c r="E54" i="1"/>
  <c r="D54" i="1" s="1"/>
  <c r="E55" i="1"/>
  <c r="D55" i="1" s="1"/>
  <c r="E56" i="1"/>
  <c r="D56" i="1" s="1"/>
  <c r="E57" i="1"/>
  <c r="D57" i="1" s="1"/>
  <c r="C59" i="1"/>
  <c r="C58" i="1" s="1"/>
  <c r="F58" i="1"/>
  <c r="E60" i="1"/>
  <c r="D60" i="1" s="1"/>
  <c r="E61" i="1"/>
  <c r="D61" i="1" s="1"/>
  <c r="D62" i="1"/>
  <c r="E62" i="1"/>
  <c r="E63" i="1"/>
  <c r="D63" i="1" s="1"/>
  <c r="C65" i="1"/>
  <c r="E66" i="1"/>
  <c r="E65" i="1" s="1"/>
  <c r="E64" i="1" s="1"/>
  <c r="C68" i="1"/>
  <c r="F68" i="1"/>
  <c r="I67" i="1"/>
  <c r="I65" i="1" s="1"/>
  <c r="I64" i="1" s="1"/>
  <c r="C70" i="1"/>
  <c r="E70" i="1"/>
  <c r="F75" i="1"/>
  <c r="E76" i="1"/>
  <c r="D76" i="1" s="1"/>
  <c r="H77" i="1"/>
  <c r="J77" i="1"/>
  <c r="J74" i="1" s="1"/>
  <c r="L77" i="1"/>
  <c r="E80" i="1"/>
  <c r="E81" i="1"/>
  <c r="E82" i="1"/>
  <c r="E84" i="1"/>
  <c r="D84" i="1" s="1"/>
  <c r="F85" i="1"/>
  <c r="F78" i="1" s="1"/>
  <c r="E86" i="1"/>
  <c r="D86" i="1" s="1"/>
  <c r="C87" i="1"/>
  <c r="C85" i="1" s="1"/>
  <c r="E88" i="1"/>
  <c r="D88" i="1" s="1"/>
  <c r="E93" i="1"/>
  <c r="D93" i="1" s="1"/>
  <c r="F96" i="1"/>
  <c r="E97" i="1"/>
  <c r="D97" i="1" s="1"/>
  <c r="E99" i="1"/>
  <c r="D99" i="1" s="1"/>
  <c r="E100" i="1"/>
  <c r="D100" i="1" s="1"/>
  <c r="E101" i="1"/>
  <c r="D101" i="1" s="1"/>
  <c r="E102" i="1"/>
  <c r="D102" i="1" s="1"/>
  <c r="E103" i="1"/>
  <c r="D103" i="1" s="1"/>
  <c r="E104" i="1"/>
  <c r="D104" i="1" s="1"/>
  <c r="E105" i="1"/>
  <c r="D105" i="1" s="1"/>
  <c r="C109" i="1"/>
  <c r="C108" i="1" s="1"/>
  <c r="F109" i="1"/>
  <c r="F108" i="1" s="1"/>
  <c r="G109" i="1"/>
  <c r="H109" i="1"/>
  <c r="I109" i="1"/>
  <c r="J109" i="1"/>
  <c r="K109" i="1"/>
  <c r="L109" i="1"/>
  <c r="E110" i="1"/>
  <c r="D110" i="1" s="1"/>
  <c r="F117" i="1"/>
  <c r="F116" i="1" s="1"/>
  <c r="G119" i="1"/>
  <c r="G118" i="1" s="1"/>
  <c r="G117" i="1" s="1"/>
  <c r="G116" i="1" s="1"/>
  <c r="G115" i="1" s="1"/>
  <c r="G114" i="1" s="1"/>
  <c r="G113" i="1" s="1"/>
  <c r="G112" i="1" s="1"/>
  <c r="G111" i="1" s="1"/>
  <c r="H119" i="1"/>
  <c r="H118" i="1" s="1"/>
  <c r="H117" i="1" s="1"/>
  <c r="H116" i="1" s="1"/>
  <c r="H115" i="1" s="1"/>
  <c r="H114" i="1" s="1"/>
  <c r="H113" i="1" s="1"/>
  <c r="H112" i="1" s="1"/>
  <c r="H111" i="1" s="1"/>
  <c r="I119" i="1"/>
  <c r="I118" i="1" s="1"/>
  <c r="I117" i="1" s="1"/>
  <c r="I116" i="1" s="1"/>
  <c r="I115" i="1" s="1"/>
  <c r="I114" i="1" s="1"/>
  <c r="I113" i="1" s="1"/>
  <c r="I112" i="1" s="1"/>
  <c r="I111" i="1" s="1"/>
  <c r="J119" i="1"/>
  <c r="J118" i="1" s="1"/>
  <c r="J117" i="1" s="1"/>
  <c r="J116" i="1" s="1"/>
  <c r="J115" i="1" s="1"/>
  <c r="J114" i="1" s="1"/>
  <c r="J113" i="1" s="1"/>
  <c r="J112" i="1" s="1"/>
  <c r="J111" i="1" s="1"/>
  <c r="K119" i="1"/>
  <c r="K118" i="1" s="1"/>
  <c r="K117" i="1" s="1"/>
  <c r="K116" i="1" s="1"/>
  <c r="K115" i="1" s="1"/>
  <c r="K114" i="1" s="1"/>
  <c r="K113" i="1" s="1"/>
  <c r="K112" i="1" s="1"/>
  <c r="K111" i="1" s="1"/>
  <c r="L119" i="1"/>
  <c r="L118" i="1" s="1"/>
  <c r="L117" i="1" s="1"/>
  <c r="L116" i="1" s="1"/>
  <c r="L115" i="1" s="1"/>
  <c r="L114" i="1" s="1"/>
  <c r="L113" i="1" s="1"/>
  <c r="L112" i="1" s="1"/>
  <c r="L111" i="1" s="1"/>
  <c r="G12" i="4"/>
  <c r="G13" i="4"/>
  <c r="G15" i="4"/>
  <c r="G16" i="4"/>
  <c r="E147" i="1" l="1"/>
  <c r="L108" i="1"/>
  <c r="L107" i="1" s="1"/>
  <c r="L106" i="1" s="1"/>
  <c r="L95" i="1" s="1"/>
  <c r="L92" i="1" s="1"/>
  <c r="L91" i="1" s="1"/>
  <c r="L90" i="1" s="1"/>
  <c r="L89" i="1" s="1"/>
  <c r="H108" i="1"/>
  <c r="H107" i="1" s="1"/>
  <c r="H106" i="1" s="1"/>
  <c r="H95" i="1" s="1"/>
  <c r="H94" i="1" s="1"/>
  <c r="H92" i="1" s="1"/>
  <c r="H91" i="1" s="1"/>
  <c r="H90" i="1" s="1"/>
  <c r="H89" i="1" s="1"/>
  <c r="K108" i="1"/>
  <c r="K107" i="1" s="1"/>
  <c r="K106" i="1" s="1"/>
  <c r="K95" i="1" s="1"/>
  <c r="K92" i="1" s="1"/>
  <c r="K91" i="1" s="1"/>
  <c r="K90" i="1" s="1"/>
  <c r="K89" i="1" s="1"/>
  <c r="G108" i="1"/>
  <c r="G107" i="1" s="1"/>
  <c r="G106" i="1" s="1"/>
  <c r="G95" i="1" s="1"/>
  <c r="J108" i="1"/>
  <c r="J107" i="1" s="1"/>
  <c r="J106" i="1" s="1"/>
  <c r="J95" i="1" s="1"/>
  <c r="J92" i="1" s="1"/>
  <c r="J91" i="1" s="1"/>
  <c r="J90" i="1" s="1"/>
  <c r="J89" i="1" s="1"/>
  <c r="E126" i="1"/>
  <c r="E121" i="1"/>
  <c r="E137" i="1"/>
  <c r="F136" i="1"/>
  <c r="E136" i="1" s="1"/>
  <c r="I108" i="1"/>
  <c r="I107" i="1" s="1"/>
  <c r="I106" i="1" s="1"/>
  <c r="I95" i="1" s="1"/>
  <c r="I92" i="1" s="1"/>
  <c r="I91" i="1" s="1"/>
  <c r="I90" i="1" s="1"/>
  <c r="I89" i="1" s="1"/>
  <c r="E67" i="1"/>
  <c r="D67" i="1" s="1"/>
  <c r="F26" i="1"/>
  <c r="G14" i="4"/>
  <c r="G11" i="4"/>
  <c r="G17" i="4" s="1"/>
  <c r="E141" i="1"/>
  <c r="F140" i="1"/>
  <c r="E140" i="1" s="1"/>
  <c r="D81" i="1"/>
  <c r="E79" i="1"/>
  <c r="E146" i="1"/>
  <c r="F145" i="1"/>
  <c r="E145" i="1" s="1"/>
  <c r="D148" i="1"/>
  <c r="F131" i="1"/>
  <c r="E132" i="1"/>
  <c r="J14" i="1"/>
  <c r="J13" i="1" s="1"/>
  <c r="E118" i="1"/>
  <c r="L74" i="1"/>
  <c r="H74" i="1"/>
  <c r="H14" i="1" s="1"/>
  <c r="H13" i="1" s="1"/>
  <c r="E98" i="1"/>
  <c r="D98" i="1" s="1"/>
  <c r="G92" i="1"/>
  <c r="G91" i="1" s="1"/>
  <c r="E83" i="1"/>
  <c r="D83" i="1" s="1"/>
  <c r="E32" i="1"/>
  <c r="D32" i="1" s="1"/>
  <c r="D82" i="1"/>
  <c r="C127" i="1"/>
  <c r="D128" i="1"/>
  <c r="C137" i="1"/>
  <c r="D138" i="1"/>
  <c r="E119" i="1"/>
  <c r="D119" i="1" s="1"/>
  <c r="C107" i="1"/>
  <c r="C106" i="1" s="1"/>
  <c r="E87" i="1"/>
  <c r="D87" i="1" s="1"/>
  <c r="E85" i="1"/>
  <c r="D85" i="1" s="1"/>
  <c r="E71" i="1"/>
  <c r="D71" i="1" s="1"/>
  <c r="D66" i="1"/>
  <c r="E23" i="1"/>
  <c r="D23" i="1" s="1"/>
  <c r="E21" i="1"/>
  <c r="D21" i="1" s="1"/>
  <c r="C95" i="1"/>
  <c r="C122" i="1"/>
  <c r="D123" i="1"/>
  <c r="E58" i="1"/>
  <c r="D58" i="1" s="1"/>
  <c r="E49" i="1"/>
  <c r="D49" i="1" s="1"/>
  <c r="E51" i="1"/>
  <c r="D51" i="1" s="1"/>
  <c r="E39" i="1"/>
  <c r="D39" i="1" s="1"/>
  <c r="C78" i="1"/>
  <c r="C147" i="1"/>
  <c r="C142" i="1"/>
  <c r="D143" i="1"/>
  <c r="C132" i="1"/>
  <c r="D133" i="1"/>
  <c r="C92" i="1"/>
  <c r="C91" i="1" s="1"/>
  <c r="F115" i="1"/>
  <c r="E116" i="1"/>
  <c r="E111" i="1"/>
  <c r="E112" i="1"/>
  <c r="F107" i="1"/>
  <c r="F106" i="1" s="1"/>
  <c r="F95" i="1" s="1"/>
  <c r="E108" i="1"/>
  <c r="D108" i="1" s="1"/>
  <c r="E117" i="1"/>
  <c r="E113" i="1"/>
  <c r="E109" i="1"/>
  <c r="D109" i="1" s="1"/>
  <c r="D79" i="1"/>
  <c r="D80" i="1"/>
  <c r="K77" i="1"/>
  <c r="K74" i="1" s="1"/>
  <c r="K73" i="1" s="1"/>
  <c r="K72" i="1" s="1"/>
  <c r="I77" i="1"/>
  <c r="I74" i="1" s="1"/>
  <c r="I14" i="1" s="1"/>
  <c r="I13" i="1" s="1"/>
  <c r="J73" i="1"/>
  <c r="J72" i="1" s="1"/>
  <c r="C26" i="1"/>
  <c r="E96" i="1"/>
  <c r="D96" i="1" s="1"/>
  <c r="E78" i="1"/>
  <c r="E69" i="1"/>
  <c r="D69" i="1" s="1"/>
  <c r="D70" i="1"/>
  <c r="E68" i="1"/>
  <c r="D68" i="1" s="1"/>
  <c r="C15" i="1"/>
  <c r="E15" i="1"/>
  <c r="C74" i="1"/>
  <c r="C73" i="1" s="1"/>
  <c r="C72" i="1" s="1"/>
  <c r="C64" i="1" s="1"/>
  <c r="E75" i="1"/>
  <c r="F74" i="1"/>
  <c r="D65" i="1"/>
  <c r="E59" i="1"/>
  <c r="D59" i="1" s="1"/>
  <c r="E27" i="1"/>
  <c r="D27" i="1" s="1"/>
  <c r="E16" i="1"/>
  <c r="D16" i="1" s="1"/>
  <c r="E95" i="1" l="1"/>
  <c r="D95" i="1" s="1"/>
  <c r="F14" i="1"/>
  <c r="F13" i="1" s="1"/>
  <c r="G90" i="1"/>
  <c r="G89" i="1" s="1"/>
  <c r="I73" i="1"/>
  <c r="I72" i="1" s="1"/>
  <c r="J12" i="1"/>
  <c r="J11" i="1" s="1"/>
  <c r="J10" i="1" s="1"/>
  <c r="J153" i="1" s="1"/>
  <c r="E131" i="1"/>
  <c r="F130" i="1"/>
  <c r="E130" i="1" s="1"/>
  <c r="D78" i="1"/>
  <c r="I12" i="1"/>
  <c r="I11" i="1" s="1"/>
  <c r="I10" i="1" s="1"/>
  <c r="I153" i="1" s="1"/>
  <c r="H12" i="1"/>
  <c r="H11" i="1" s="1"/>
  <c r="H10" i="1" s="1"/>
  <c r="H153" i="1" s="1"/>
  <c r="L14" i="1"/>
  <c r="L13" i="1" s="1"/>
  <c r="L12" i="1" s="1"/>
  <c r="L11" i="1" s="1"/>
  <c r="L10" i="1" s="1"/>
  <c r="L153" i="1" s="1"/>
  <c r="K14" i="1"/>
  <c r="K13" i="1" s="1"/>
  <c r="K12" i="1" s="1"/>
  <c r="K11" i="1" s="1"/>
  <c r="K10" i="1" s="1"/>
  <c r="K153" i="1" s="1"/>
  <c r="E77" i="1"/>
  <c r="D77" i="1" s="1"/>
  <c r="G74" i="1"/>
  <c r="H73" i="1"/>
  <c r="H72" i="1" s="1"/>
  <c r="L73" i="1"/>
  <c r="L72" i="1" s="1"/>
  <c r="F92" i="1"/>
  <c r="E94" i="1"/>
  <c r="D94" i="1" s="1"/>
  <c r="E115" i="1"/>
  <c r="C90" i="1"/>
  <c r="C89" i="1" s="1"/>
  <c r="C121" i="1"/>
  <c r="D122" i="1"/>
  <c r="C136" i="1"/>
  <c r="D137" i="1"/>
  <c r="C126" i="1"/>
  <c r="D127" i="1"/>
  <c r="D64" i="1"/>
  <c r="C14" i="1"/>
  <c r="C13" i="1" s="1"/>
  <c r="C146" i="1"/>
  <c r="D147" i="1"/>
  <c r="C141" i="1"/>
  <c r="D142" i="1"/>
  <c r="C131" i="1"/>
  <c r="D132" i="1"/>
  <c r="D15" i="1"/>
  <c r="D75" i="1"/>
  <c r="E74" i="1"/>
  <c r="D74" i="1" s="1"/>
  <c r="F73" i="1"/>
  <c r="F72" i="1" s="1"/>
  <c r="E106" i="1"/>
  <c r="D106" i="1" s="1"/>
  <c r="E107" i="1"/>
  <c r="D107" i="1" s="1"/>
  <c r="E26" i="1"/>
  <c r="D26" i="1" s="1"/>
  <c r="F114" i="1" l="1"/>
  <c r="E114" i="1" s="1"/>
  <c r="G14" i="1"/>
  <c r="G13" i="1" s="1"/>
  <c r="G12" i="1" s="1"/>
  <c r="G11" i="1" s="1"/>
  <c r="G10" i="1" s="1"/>
  <c r="G73" i="1"/>
  <c r="F91" i="1"/>
  <c r="E92" i="1"/>
  <c r="D92" i="1" s="1"/>
  <c r="C12" i="1"/>
  <c r="C125" i="1"/>
  <c r="D125" i="1" s="1"/>
  <c r="D126" i="1"/>
  <c r="C135" i="1"/>
  <c r="D135" i="1" s="1"/>
  <c r="D136" i="1"/>
  <c r="C120" i="1"/>
  <c r="D121" i="1"/>
  <c r="C145" i="1"/>
  <c r="D146" i="1"/>
  <c r="C140" i="1"/>
  <c r="D140" i="1" s="1"/>
  <c r="D141" i="1"/>
  <c r="C130" i="1"/>
  <c r="D131" i="1"/>
  <c r="I32" i="6"/>
  <c r="H34" i="6"/>
  <c r="E73" i="1" l="1"/>
  <c r="D73" i="1" s="1"/>
  <c r="G72" i="1"/>
  <c r="E72" i="1" s="1"/>
  <c r="D72" i="1" s="1"/>
  <c r="E14" i="1"/>
  <c r="D14" i="1" s="1"/>
  <c r="F90" i="1"/>
  <c r="E91" i="1"/>
  <c r="D91" i="1" s="1"/>
  <c r="C118" i="1"/>
  <c r="D120" i="1"/>
  <c r="D145" i="1"/>
  <c r="D130" i="1"/>
  <c r="F17" i="6"/>
  <c r="G153" i="1" l="1"/>
  <c r="E13" i="1"/>
  <c r="D13" i="1" s="1"/>
  <c r="F89" i="1"/>
  <c r="F12" i="1" s="1"/>
  <c r="E90" i="1"/>
  <c r="D90" i="1" s="1"/>
  <c r="C117" i="1"/>
  <c r="D118" i="1"/>
  <c r="F11" i="6"/>
  <c r="C13" i="6"/>
  <c r="D13" i="6"/>
  <c r="E13" i="6"/>
  <c r="F13" i="6"/>
  <c r="G13" i="6"/>
  <c r="H13" i="6"/>
  <c r="I13" i="6"/>
  <c r="C15" i="6"/>
  <c r="D15" i="6"/>
  <c r="E15" i="6"/>
  <c r="F15" i="6"/>
  <c r="G15" i="6"/>
  <c r="H15" i="6"/>
  <c r="I15" i="6"/>
  <c r="C19" i="6"/>
  <c r="D19" i="6"/>
  <c r="E19" i="6"/>
  <c r="F19" i="6"/>
  <c r="G19" i="6"/>
  <c r="H19" i="6"/>
  <c r="I19" i="6"/>
  <c r="C22" i="6"/>
  <c r="D22" i="6"/>
  <c r="E22" i="6"/>
  <c r="F22" i="6"/>
  <c r="G22" i="6"/>
  <c r="H22" i="6"/>
  <c r="I22" i="6"/>
  <c r="C24" i="6"/>
  <c r="D24" i="6"/>
  <c r="E24" i="6"/>
  <c r="F24" i="6"/>
  <c r="H24" i="6"/>
  <c r="I24" i="6"/>
  <c r="C26" i="6"/>
  <c r="D26" i="6"/>
  <c r="E26" i="6"/>
  <c r="F26" i="6"/>
  <c r="G26" i="6"/>
  <c r="H26" i="6"/>
  <c r="I26" i="6"/>
  <c r="C29" i="6"/>
  <c r="D29" i="6"/>
  <c r="E29" i="6"/>
  <c r="F29" i="6"/>
  <c r="G29" i="6"/>
  <c r="H29" i="6"/>
  <c r="I29" i="6"/>
  <c r="C34" i="6"/>
  <c r="D34" i="6"/>
  <c r="E34" i="6"/>
  <c r="F34" i="6"/>
  <c r="G34" i="6"/>
  <c r="I11" i="6"/>
  <c r="H11" i="6"/>
  <c r="G11" i="6"/>
  <c r="E11" i="6"/>
  <c r="D11" i="6"/>
  <c r="C11" i="6"/>
  <c r="D36" i="6" l="1"/>
  <c r="I36" i="6"/>
  <c r="E89" i="1"/>
  <c r="D89" i="1" s="1"/>
  <c r="C116" i="1"/>
  <c r="D117" i="1"/>
  <c r="D113" i="1"/>
  <c r="F36" i="6"/>
  <c r="G36" i="6"/>
  <c r="E36" i="6"/>
  <c r="H36" i="6"/>
  <c r="C36" i="6"/>
  <c r="F11" i="1" l="1"/>
  <c r="F10" i="1" s="1"/>
  <c r="E12" i="1"/>
  <c r="D12" i="1" s="1"/>
  <c r="C115" i="1"/>
  <c r="D116" i="1"/>
  <c r="C111" i="1"/>
  <c r="D111" i="1" s="1"/>
  <c r="D112" i="1"/>
  <c r="C37" i="6"/>
  <c r="E11" i="1" l="1"/>
  <c r="D115" i="1"/>
  <c r="C114" i="1"/>
  <c r="E10" i="1" l="1"/>
  <c r="F153" i="1"/>
  <c r="E153" i="1" s="1"/>
  <c r="C11" i="1"/>
  <c r="D114" i="1"/>
  <c r="C10" i="1" l="1"/>
  <c r="D11" i="1"/>
  <c r="C153" i="1" l="1"/>
  <c r="D153" i="1" s="1"/>
  <c r="D10" i="1"/>
</calcChain>
</file>

<file path=xl/sharedStrings.xml><?xml version="1.0" encoding="utf-8"?>
<sst xmlns="http://schemas.openxmlformats.org/spreadsheetml/2006/main" count="261" uniqueCount="194">
  <si>
    <t>u kunama</t>
  </si>
  <si>
    <t>Br. ek. klas.</t>
  </si>
  <si>
    <t>Naziv računa rashoda/izdataka</t>
  </si>
  <si>
    <t>Plaće za redovan  rad</t>
  </si>
  <si>
    <t>Plaće za prekovremeni rad</t>
  </si>
  <si>
    <t>Plaće za posebne uvijete rada</t>
  </si>
  <si>
    <t>Ostali rashodi za zaposlene</t>
  </si>
  <si>
    <t>Doprinosi za obvezno zdravstveno osiguranje</t>
  </si>
  <si>
    <t>Doprinosi za obvezno osiguranje u slučaju nezaposlenosti</t>
  </si>
  <si>
    <t>Službena putovanja</t>
  </si>
  <si>
    <t xml:space="preserve">Naknade za prijevoz, za rad na terenu i odvojeni život 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</si>
  <si>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</si>
  <si>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</si>
  <si>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</si>
  <si>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</si>
  <si>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</si>
  <si>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</si>
  <si>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</si>
  <si>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</si>
  <si>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</si>
  <si>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</si>
  <si>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</si>
  <si>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</si>
  <si>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</si>
  <si>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</si>
  <si>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</si>
  <si>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</si>
  <si>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</si>
  <si>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</si>
  <si>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</si>
  <si>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</si>
  <si>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Pristojbe i naknade</t>
  </si>
  <si>
    <t>Bankarske usluge i usluge platnog prometa</t>
  </si>
  <si>
    <t>Zatezne kamate</t>
  </si>
  <si>
    <t>Ostali nespomenuti financijski rashodi</t>
  </si>
  <si>
    <t>Poslovni objekti</t>
  </si>
  <si>
    <t>Uredska oprema i namještaj</t>
  </si>
  <si>
    <t>Uređaji, strojevi i oprema za ostale namjene</t>
  </si>
  <si>
    <t>Komunikacijska oprema</t>
  </si>
  <si>
    <t>Oprema za održavanje i zaštitu</t>
  </si>
  <si>
    <t>Sportska i glazbena oprema</t>
  </si>
  <si>
    <t>Naknade za rad predstavničkih i izvršnih tijela, povjerenstava i sl</t>
  </si>
  <si>
    <t>Naknade građanima i kućanstvima u naravi</t>
  </si>
  <si>
    <t>ELEKTROTEHNIČKA ŠKOLA</t>
  </si>
  <si>
    <t>ZAGREB, Konavoska 2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</si>
  <si>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</si>
  <si>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</si>
  <si>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</si>
  <si>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</si>
  <si>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</si>
  <si>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</si>
  <si>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</si>
  <si>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Oznaka računa iz računskog plana</t>
  </si>
  <si>
    <t>Naziv računa</t>
  </si>
  <si>
    <t>Pomoći proračunskim korisnicima iz proračuna koji im nije nadležan</t>
  </si>
  <si>
    <t>Tekuće pomoći iz državnog proračuna temeljem prijenosa EU sredstava</t>
  </si>
  <si>
    <t>Prihodi od financijske imovine</t>
  </si>
  <si>
    <t>Kamate na oročena sredstva i depozite po viđenju</t>
  </si>
  <si>
    <t>Prihodi od dividendi</t>
  </si>
  <si>
    <t>Prihodi po posebnim propisima</t>
  </si>
  <si>
    <t>Ostali nespomenuti prihodi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</si>
  <si>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</si>
  <si>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</si>
  <si>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</si>
  <si>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</si>
  <si>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Kapitalne donacije</t>
  </si>
  <si>
    <t>Prihodi iz proračuna za financiranje redovne djelatnosti proračunskog korisnika</t>
  </si>
  <si>
    <t>Prihodi za financiranje rashoda poslovanja</t>
  </si>
  <si>
    <t>Prihodi za financiranje rashoda za nabavu nefinancijske imovine</t>
  </si>
  <si>
    <t>Prihodi od prodaje građevinskih objekata</t>
  </si>
  <si>
    <t>Stambeni objekti za zaposlene</t>
  </si>
  <si>
    <t>Ukupno po izvorima</t>
  </si>
  <si>
    <t>Instrumenti, uređaji i strojevi</t>
  </si>
  <si>
    <t>Povećanje / smanjenje</t>
  </si>
  <si>
    <t>Pomoći od međunarodnih organizacija te institucija i tijela EU</t>
  </si>
  <si>
    <t>Tekuće pomoći od institucija i tijela EU</t>
  </si>
  <si>
    <t>Obrazac Obrazloženja financijskog plana</t>
  </si>
  <si>
    <t>NAZIV KORISNIKA:</t>
  </si>
  <si>
    <t>SAŽETAK DJELOKRUGA:</t>
  </si>
  <si>
    <t>srednjoškolska ustanova strukovnog obrazovanja</t>
  </si>
  <si>
    <t>1. NAZIV PROGRAMA</t>
  </si>
  <si>
    <t>Redovni program obrazovanja iz sektora elektrotehnike i računalstva.</t>
  </si>
  <si>
    <t>2.  CILJEVI (što se programom želi postići)</t>
  </si>
  <si>
    <t>Kvalitetni odgojno-obrazovni rezultati, odnosno stjecanje znanja i vještine potrebnih za nastavak školovanja ili tržište rada.</t>
  </si>
  <si>
    <t>3. NAČIN OSTVARENJA CILJA (kako se nastoji realizirati program, tko je korisnik ili primatelj usluge)</t>
  </si>
  <si>
    <t>Elektrotehnička škola nastoji uz redovna sredstva iz proračuna grada Zagreba, Ministrastva znanosti, obrazovanja i sporta i uz vlastita sredstva ostvariti planirane ciljeve za 689 učenika razmještenih u redovno četverogodišnje srednjoškolsko obrazovanje u tri programa elektro zanimanja (elektrotehničar, tehničar za računalstvo, tehničar za električne strojeve s primjenjenim računalstvom) i redovno trogodišnje obrazovanje u programu elektromehaničar.</t>
  </si>
  <si>
    <t>4. ZAKONSKE I DRUGE PODLOGE NA KOJIMA SE ZASNIVA PROGRAM</t>
  </si>
  <si>
    <t>Zakon o odgoju i obrazovanju u osnovnoj i srednjoj školi, Zakon o strukovnom obrazovanju, Godišnji plan i program rada škole, Školski kurikulum, Statut Škole, Zakon o ustanovama, Pravilnik o proračunskim klasifikacijama, Pravilnik o proračunskom računovodstvu i računskom planu</t>
  </si>
  <si>
    <t xml:space="preserve">5. POKAZATELJI REZULTATA NA KOJIMA SE ZASNIVAJU IZRAČUNI I OCJENE POTREBNIH SREDSTAVA </t>
  </si>
  <si>
    <t>Statistika uspjeha Škole, rezultati na ispitima državne mature, rezultati na natjecanjima u Hrvatskoj i inozemstvu, uključenost učenika u izvannastavne aktivnosti koje organizira Škola.</t>
  </si>
  <si>
    <t xml:space="preserve">6. POKAZATELJI USPJEŠNOSTI: </t>
  </si>
  <si>
    <t>Izvješće o realizaciji financijskog plana i Izvješće o samovrednovanju.</t>
  </si>
  <si>
    <t>Kazne, upravne mjere i ostali prihodi</t>
  </si>
  <si>
    <t>Tekuće donacije iz EU sredstava</t>
  </si>
  <si>
    <t>Ostale kazne</t>
  </si>
  <si>
    <t>Prijenosi između proračunskih korisnika istog proračuna</t>
  </si>
  <si>
    <t>Tekući prijenosi između proračunskih korisnika istog proračuna</t>
  </si>
  <si>
    <t>Ostali prihodi</t>
  </si>
  <si>
    <t>REBALANS FINANCIJSKOG PLANA ZA 2018. g</t>
  </si>
  <si>
    <t>Izvorni plan 
za 2018.</t>
  </si>
  <si>
    <t>Tekući plan 2018.</t>
  </si>
  <si>
    <t>REBALANS PLANA RASHODA I IZDATAKA ZA 2018. god.</t>
  </si>
  <si>
    <t>Izvorni plan 2018.</t>
  </si>
  <si>
    <t>Kazne, upravne mjere i ostali prihodi (skupina konta 68)</t>
  </si>
  <si>
    <t>Pomoći iz inozemstva i od subjakta unutar općeg proračuna (skupina konta 63)</t>
  </si>
  <si>
    <t>Prihodi od imovine (skupina konta 64)</t>
  </si>
  <si>
    <t>Opći prihodi i primici iz nadležnog proračuna GRADSKI URED (konto 671)</t>
  </si>
  <si>
    <t>Prihodi od upravnih i administartivnih pristojbi, pritojbi po posebnim propisima i naknada (skupina konta 65)</t>
  </si>
  <si>
    <t>Prihodi od prodaje proizvoda i roba te pruženih usluga i prihodi od donacija (skupina konta 66)</t>
  </si>
  <si>
    <t>Prihodi od prodaje proizvedene dugotrajne imovine (skupina konta 72 i 73)</t>
  </si>
  <si>
    <t>Glavni program F03. SREDNJE OBRAZOVANJE</t>
  </si>
  <si>
    <t>Glava 04. SREDNJE ŠKOLSTVO</t>
  </si>
  <si>
    <t>Program 1001. DECENTRALIZIRANA SREDSTVA ZA SREDNJE ŠKOLE I UČENIČKE DOMOVE</t>
  </si>
  <si>
    <t>Aktivnost A 10001. REDOVNA DJELATNOST SREDNJIH ŠKOLA I UČENIČKIH DOMOVA</t>
  </si>
  <si>
    <t>RASHODI POSLOVANJA</t>
  </si>
  <si>
    <t>RASHODI ZA ZAPOSLENE</t>
  </si>
  <si>
    <t>Plaće u naravi</t>
  </si>
  <si>
    <t>Negativne tečajne razlike i razlike zbog primjene valutne klauzule</t>
  </si>
  <si>
    <t xml:space="preserve">Tekuće pomoći inozemnim vladama </t>
  </si>
  <si>
    <t>Kapitalne pomoći inozemnim vladama</t>
  </si>
  <si>
    <t>Tekuće pomoći unutar opće države</t>
  </si>
  <si>
    <t>Tekuće pomoći proračunskim korisnicima drugih proračuna</t>
  </si>
  <si>
    <t>Tekuće pomoći temeljem prijenosa EU sredstava</t>
  </si>
  <si>
    <t>Naknade građanima i kućanstvima u novcu</t>
  </si>
  <si>
    <t>Tekuće donacije u novcu</t>
  </si>
  <si>
    <t>Kapitalne donacije iz EU sredstava</t>
  </si>
  <si>
    <t>Naknade šteta pravnim i fizičkim osobama</t>
  </si>
  <si>
    <t>Ugovorene kazne i ostale naknade šteta</t>
  </si>
  <si>
    <t>Projekt K100002. ODRŽAVANJE I OPREMANJE SREDNJIH ŠKOLA I UČENIČKIH DOMOVA</t>
  </si>
  <si>
    <t>Licence</t>
  </si>
  <si>
    <t>Ostala prava</t>
  </si>
  <si>
    <t>Medicinska i laobortorijska oprema</t>
  </si>
  <si>
    <t>Ulaganja u računalne programe</t>
  </si>
  <si>
    <t>Umjetnička, literarna i znanstvena djela</t>
  </si>
  <si>
    <t>Prijevozna sredstva u cestovnom  prometu</t>
  </si>
  <si>
    <t>Dodatna ulaganja na građevinskim objektima</t>
  </si>
  <si>
    <t>Program 1002. POJAČANI STANDARD U SREDNJEM ŠKOLSTVU</t>
  </si>
  <si>
    <t>Aktivnost A100001. NAKNADE ZA RAD ŠKOLSKIH ODBORA</t>
  </si>
  <si>
    <t>Aktivnost A100003. OSTALE IZVANNASTAVNE AKTIVNOSTI</t>
  </si>
  <si>
    <t>Aktivnost A100007. POMOĆNICI U NASTAVI</t>
  </si>
  <si>
    <t>MATERILALNI RASHODI</t>
  </si>
  <si>
    <t>Aktivnost A100008. SUFINANCIRANJE MEĐUMJESNOG JAVNOG PRIJEVOZA</t>
  </si>
  <si>
    <t>RASHODI ZA NABAVU PROIZVEDENE DUGOTRAJNE IMOVINE</t>
  </si>
  <si>
    <t>Aktivnost A100002. DONACIJE PRIVATNIM SREDNJIM ŠKOLAMA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</si>
  <si>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</si>
  <si>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</si>
  <si>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</si>
  <si>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</si>
  <si>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</si>
  <si>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</si>
  <si>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</si>
  <si>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OSOBAMA IZVAN RADNOG ODNOSA</t>
  </si>
  <si>
    <t>Naknade osobama izvan radnog odnosa</t>
  </si>
  <si>
    <t>OSTALI NESPOMENUTI RASHODI POSLOVANJA</t>
  </si>
  <si>
    <t>Članarine i norme</t>
  </si>
  <si>
    <t>FINANCIJSKI RASHODI</t>
  </si>
  <si>
    <t>OSTALI FINANCIJSKI RASHODI</t>
  </si>
  <si>
    <t>POMOĆI DANE U INOZEMSTVO I UNUTAR OPĆE DRŽAVE</t>
  </si>
  <si>
    <t>POMOĆI INOZEMNIM VLADAMA</t>
  </si>
  <si>
    <t>POMOĆI UNUTAR OPĆEG PRORAČUNA</t>
  </si>
  <si>
    <t>TEKUĆE POMOĆI PRORAČUNSKIM KORISNICIMA DRUGIH PRORAČUNA</t>
  </si>
  <si>
    <t>POMOĆI TEMELJEM PRIJENOSA EU SREDSTAVA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</si>
  <si>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</si>
  <si>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</si>
  <si>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</si>
  <si>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</si>
  <si>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KAPITALNE DONACIJE</t>
  </si>
  <si>
    <t>KAZNE, PENALI I NAKNADE ŠTETE</t>
  </si>
  <si>
    <t>RASHODI ZA NABAVU NEFINANCIJSKE IMOVINE</t>
  </si>
  <si>
    <t>RASHODI ZA NABAVU NEPROIZVEDENE DUGOTRAJNE IMOVINE</t>
  </si>
  <si>
    <t>NEMATERIJALNA IMOVINA</t>
  </si>
  <si>
    <t>GRAĐEVINSKI OBJEKTI</t>
  </si>
  <si>
    <t>POSTROJENJA I OPREMA</t>
  </si>
  <si>
    <t>PRIJEVOZNA SREDSTVA</t>
  </si>
  <si>
    <t>NEMATERIJALNA PROIZVEDENA IMOVINA</t>
  </si>
  <si>
    <t>RASHODI ZA DODATNA ULAGANJA NA NEFINANCIJSKOJ IMOVINI</t>
  </si>
  <si>
    <t>Aktivnost A100009. NABAVA UDŽBENIKA</t>
  </si>
  <si>
    <t>KNJIGE, UMJETNIČKA DJELA I OSTALE IZLOŽBENE VRIJEDNOSTI</t>
  </si>
  <si>
    <t>Knjige</t>
  </si>
  <si>
    <t>UKUPNO GLAVA:</t>
  </si>
  <si>
    <t>Dodatna ulaganja na postrojenjima i opremi</t>
  </si>
  <si>
    <t>Projekt K100004. ODRŽAVANJE I OPREMANJE SREDNJIH ŠKOLA ZA POBOLJŠANJE STANDARDA</t>
  </si>
  <si>
    <t>Tea Sivec, prof.</t>
  </si>
  <si>
    <t>REBALANS PLANA PRIHODA I PRIMITAKA ZA 2018. god.</t>
  </si>
  <si>
    <t>REBALANS PLANA 2018.</t>
  </si>
  <si>
    <t>Ukupno prihodi i primici po rebalansu za 2018.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</si>
  <si>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</si>
  <si>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</si>
  <si>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</si>
  <si>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</si>
  <si>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Elektrotehnička škola nastoji uz redovna sredstva iz proračuna grada Zagreba, Ministrastva znanosti, obrazovanja i sporta i uz vlastita sredstva ostvariti planirane ciljeve za 624 učenika razmještenih u redovno četverogodišnje srednjoškolsko obrazovanje u tri programa elektro zanimanja (elektrotehničar, tehničar za računalstvo, tehničar za električne strojeve s primjenjenim računalstvom) i redovno trogodišnje obrazovanje u programu elektromehaničar.</t>
  </si>
  <si>
    <t>U Zagrebu, 17. 12. 2018.</t>
  </si>
  <si>
    <t>Na temelju članka 24. stavak 2. točka 3. aleja 8. Statuta Elektrotehničke škole u Zagrebu, Konavoska 2, a na prijedlog ravnatelja, Školski odbor je na svojoj sjednici održanoj 17.12.2018.godine donio</t>
  </si>
  <si>
    <t>Prdsjednik/ca Školskog odbora: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</si>
</sst>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k_n_-;\-* #,##0\ _k_n_-;_-* &quot;-&quot;\ _k_n_-;_-@_-"/>
    <numFmt numFmtId="43" formatCode="_-* #,##0.00\ _k_n_-;\-* #,##0.00\ _k_n_-;_-* &quot;-&quot;??\ _k_n_-;_-@_-"/>
    <numFmt numFmtId="164" formatCode="_-* #,##0\ _k_n_-;\-* #,##0\ _k_n_-;_-* &quot;-&quot;??\ _k_n_-;_-@_-"/>
  </numFmts>
  <fonts count="46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name val="Arial"/>
      <charset val="238"/>
    </font>
    <font>
      <b/>
      <sz val="16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2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2" applyNumberFormat="0" applyAlignment="0" applyProtection="0"/>
    <xf numFmtId="0" fontId="6" fillId="17" borderId="3" applyNumberFormat="0" applyAlignment="0" applyProtection="0"/>
    <xf numFmtId="43" fontId="35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9" borderId="2" applyNumberFormat="0" applyAlignment="0" applyProtection="0"/>
    <xf numFmtId="0" fontId="13" fillId="0" borderId="8" applyNumberFormat="0" applyFill="0" applyAlignment="0" applyProtection="0"/>
    <xf numFmtId="0" fontId="14" fillId="9" borderId="0" applyNumberFormat="0" applyBorder="0" applyAlignment="0" applyProtection="0"/>
    <xf numFmtId="0" fontId="1" fillId="0" borderId="0"/>
    <xf numFmtId="0" fontId="21" fillId="0" borderId="0"/>
    <xf numFmtId="0" fontId="1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17">
    <xf numFmtId="0" fontId="0" fillId="0" borderId="0" xfId="0"/>
    <xf numFmtId="0" fontId="0" fillId="0" borderId="0" xfId="0" applyBorder="1" applyAlignment="1">
      <alignment horizontal="center"/>
    </xf>
    <xf numFmtId="0" fontId="18" fillId="18" borderId="0" xfId="39" applyFont="1" applyFill="1" applyBorder="1" applyAlignment="1">
      <alignment horizontal="center"/>
    </xf>
    <xf numFmtId="0" fontId="0" fillId="0" borderId="0" xfId="0" applyBorder="1"/>
    <xf numFmtId="0" fontId="1" fillId="0" borderId="0" xfId="39" applyNumberFormat="1" applyFill="1" applyBorder="1" applyAlignment="1" applyProtection="1"/>
    <xf numFmtId="3" fontId="19" fillId="0" borderId="11" xfId="39" quotePrefix="1" applyNumberFormat="1" applyFont="1" applyBorder="1" applyAlignment="1">
      <alignment horizontal="left"/>
    </xf>
    <xf numFmtId="3" fontId="19" fillId="0" borderId="12" xfId="39" applyNumberFormat="1" applyFont="1" applyBorder="1" applyAlignment="1">
      <alignment horizontal="left"/>
    </xf>
    <xf numFmtId="3" fontId="20" fillId="0" borderId="12" xfId="39" applyNumberFormat="1" applyFont="1" applyBorder="1"/>
    <xf numFmtId="3" fontId="20" fillId="0" borderId="0" xfId="39" applyNumberFormat="1" applyFont="1"/>
    <xf numFmtId="0" fontId="20" fillId="0" borderId="0" xfId="39" applyFont="1" applyAlignment="1">
      <alignment horizontal="center" wrapText="1"/>
    </xf>
    <xf numFmtId="3" fontId="20" fillId="0" borderId="11" xfId="39" applyNumberFormat="1" applyFont="1" applyBorder="1"/>
    <xf numFmtId="3" fontId="20" fillId="0" borderId="0" xfId="39" applyNumberFormat="1" applyFont="1" applyBorder="1"/>
    <xf numFmtId="3" fontId="20" fillId="0" borderId="0" xfId="39" applyNumberFormat="1" applyFont="1" applyBorder="1" applyAlignment="1">
      <alignment wrapText="1"/>
    </xf>
    <xf numFmtId="0" fontId="28" fillId="0" borderId="0" xfId="0" applyNumberFormat="1" applyFont="1" applyFill="1" applyBorder="1" applyAlignment="1" applyProtection="1">
      <alignment vertical="center" wrapText="1"/>
    </xf>
    <xf numFmtId="0" fontId="28" fillId="0" borderId="0" xfId="0" applyNumberFormat="1" applyFont="1" applyFill="1" applyBorder="1" applyAlignment="1" applyProtection="1"/>
    <xf numFmtId="3" fontId="19" fillId="0" borderId="11" xfId="39" quotePrefix="1" applyNumberFormat="1" applyFont="1" applyBorder="1" applyAlignment="1"/>
    <xf numFmtId="3" fontId="19" fillId="0" borderId="12" xfId="39" applyNumberFormat="1" applyFont="1" applyBorder="1" applyAlignment="1"/>
    <xf numFmtId="0" fontId="24" fillId="0" borderId="0" xfId="0" applyNumberFormat="1" applyFont="1" applyFill="1" applyBorder="1" applyAlignment="1" applyProtection="1">
      <alignment horizontal="left" wrapText="1"/>
    </xf>
    <xf numFmtId="0" fontId="30" fillId="0" borderId="0" xfId="0" applyNumberFormat="1" applyFont="1" applyFill="1" applyBorder="1" applyAlignment="1" applyProtection="1">
      <alignment wrapText="1"/>
    </xf>
    <xf numFmtId="0" fontId="31" fillId="0" borderId="14" xfId="0" quotePrefix="1" applyFont="1" applyBorder="1" applyAlignment="1">
      <alignment horizontal="left" wrapText="1"/>
    </xf>
    <xf numFmtId="0" fontId="31" fillId="0" borderId="16" xfId="0" quotePrefix="1" applyFont="1" applyBorder="1" applyAlignment="1">
      <alignment horizontal="left" wrapText="1"/>
    </xf>
    <xf numFmtId="0" fontId="31" fillId="0" borderId="16" xfId="0" quotePrefix="1" applyFont="1" applyBorder="1" applyAlignment="1">
      <alignment horizontal="center" wrapText="1"/>
    </xf>
    <xf numFmtId="0" fontId="31" fillId="0" borderId="16" xfId="0" quotePrefix="1" applyNumberFormat="1" applyFont="1" applyFill="1" applyBorder="1" applyAlignment="1" applyProtection="1">
      <alignment horizontal="left"/>
    </xf>
    <xf numFmtId="0" fontId="29" fillId="0" borderId="10" xfId="0" applyNumberFormat="1" applyFont="1" applyFill="1" applyBorder="1" applyAlignment="1" applyProtection="1">
      <alignment horizontal="center" wrapText="1"/>
    </xf>
    <xf numFmtId="0" fontId="29" fillId="0" borderId="10" xfId="0" applyNumberFormat="1" applyFont="1" applyFill="1" applyBorder="1" applyAlignment="1" applyProtection="1">
      <alignment horizontal="center" vertical="center" wrapText="1"/>
    </xf>
    <xf numFmtId="3" fontId="31" fillId="0" borderId="10" xfId="0" applyNumberFormat="1" applyFont="1" applyBorder="1" applyAlignment="1">
      <alignment horizontal="right"/>
    </xf>
    <xf numFmtId="3" fontId="31" fillId="0" borderId="10" xfId="0" applyNumberFormat="1" applyFont="1" applyFill="1" applyBorder="1" applyAlignment="1" applyProtection="1">
      <alignment horizontal="right" wrapText="1"/>
    </xf>
    <xf numFmtId="0" fontId="27" fillId="0" borderId="14" xfId="0" applyNumberFormat="1" applyFont="1" applyFill="1" applyBorder="1" applyAlignment="1" applyProtection="1">
      <alignment horizontal="left" wrapText="1"/>
    </xf>
    <xf numFmtId="0" fontId="27" fillId="0" borderId="14" xfId="0" quotePrefix="1" applyFont="1" applyBorder="1" applyAlignment="1">
      <alignment horizontal="left"/>
    </xf>
    <xf numFmtId="0" fontId="27" fillId="0" borderId="14" xfId="0" quotePrefix="1" applyNumberFormat="1" applyFont="1" applyFill="1" applyBorder="1" applyAlignment="1" applyProtection="1">
      <alignment horizontal="left" wrapText="1"/>
    </xf>
    <xf numFmtId="0" fontId="27" fillId="0" borderId="16" xfId="0" applyNumberFormat="1" applyFont="1" applyFill="1" applyBorder="1" applyAlignment="1" applyProtection="1">
      <alignment horizontal="left" wrapText="1"/>
    </xf>
    <xf numFmtId="0" fontId="27" fillId="0" borderId="15" xfId="0" applyNumberFormat="1" applyFont="1" applyFill="1" applyBorder="1" applyAlignment="1" applyProtection="1">
      <alignment horizontal="left" wrapText="1"/>
    </xf>
    <xf numFmtId="0" fontId="27" fillId="0" borderId="16" xfId="0" quotePrefix="1" applyFont="1" applyBorder="1" applyAlignment="1">
      <alignment horizontal="left"/>
    </xf>
    <xf numFmtId="0" fontId="27" fillId="0" borderId="15" xfId="0" quotePrefix="1" applyFont="1" applyBorder="1" applyAlignment="1">
      <alignment horizontal="left"/>
    </xf>
    <xf numFmtId="0" fontId="27" fillId="0" borderId="16" xfId="0" quotePrefix="1" applyNumberFormat="1" applyFont="1" applyFill="1" applyBorder="1" applyAlignment="1" applyProtection="1">
      <alignment horizontal="left" wrapText="1"/>
    </xf>
    <xf numFmtId="0" fontId="27" fillId="0" borderId="15" xfId="0" quotePrefix="1" applyNumberFormat="1" applyFont="1" applyFill="1" applyBorder="1" applyAlignment="1" applyProtection="1">
      <alignment horizontal="left" wrapText="1"/>
    </xf>
    <xf numFmtId="0" fontId="24" fillId="0" borderId="16" xfId="0" applyNumberFormat="1" applyFont="1" applyFill="1" applyBorder="1" applyAlignment="1" applyProtection="1">
      <alignment horizontal="center" vertical="center" wrapText="1"/>
    </xf>
    <xf numFmtId="0" fontId="31" fillId="0" borderId="0" xfId="0" quotePrefix="1" applyFont="1" applyBorder="1" applyAlignment="1">
      <alignment horizontal="left" wrapText="1"/>
    </xf>
    <xf numFmtId="0" fontId="31" fillId="0" borderId="0" xfId="0" quotePrefix="1" applyFont="1" applyBorder="1" applyAlignment="1">
      <alignment horizontal="center" wrapText="1"/>
    </xf>
    <xf numFmtId="0" fontId="31" fillId="0" borderId="0" xfId="0" quotePrefix="1" applyNumberFormat="1" applyFont="1" applyFill="1" applyBorder="1" applyAlignment="1" applyProtection="1">
      <alignment horizontal="left"/>
    </xf>
    <xf numFmtId="0" fontId="29" fillId="0" borderId="0" xfId="0" applyNumberFormat="1" applyFont="1" applyFill="1" applyBorder="1" applyAlignment="1" applyProtection="1">
      <alignment horizontal="center" wrapText="1"/>
    </xf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vertical="center" wrapText="1"/>
    </xf>
    <xf numFmtId="0" fontId="24" fillId="0" borderId="17" xfId="0" quotePrefix="1" applyNumberFormat="1" applyFont="1" applyFill="1" applyBorder="1" applyAlignment="1" applyProtection="1">
      <alignment horizontal="center" vertical="center" wrapText="1"/>
    </xf>
    <xf numFmtId="3" fontId="31" fillId="0" borderId="0" xfId="0" applyNumberFormat="1" applyFont="1" applyBorder="1" applyAlignment="1">
      <alignment horizontal="right"/>
    </xf>
    <xf numFmtId="0" fontId="27" fillId="0" borderId="0" xfId="0" quotePrefix="1" applyNumberFormat="1" applyFont="1" applyFill="1" applyBorder="1" applyAlignment="1" applyProtection="1">
      <alignment horizontal="left" wrapText="1"/>
    </xf>
    <xf numFmtId="0" fontId="36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18" fillId="0" borderId="0" xfId="39" applyNumberFormat="1" applyFont="1" applyFill="1" applyBorder="1" applyAlignment="1">
      <alignment horizontal="center" vertical="center" wrapText="1"/>
    </xf>
    <xf numFmtId="3" fontId="18" fillId="0" borderId="0" xfId="39" quotePrefix="1" applyNumberFormat="1" applyFont="1" applyFill="1" applyBorder="1" applyAlignment="1">
      <alignment horizontal="center" vertical="center" wrapText="1"/>
    </xf>
    <xf numFmtId="3" fontId="20" fillId="0" borderId="0" xfId="39" applyNumberFormat="1" applyFont="1" applyBorder="1" applyAlignment="1">
      <alignment horizontal="center" vertical="center" wrapText="1"/>
    </xf>
    <xf numFmtId="41" fontId="18" fillId="0" borderId="0" xfId="29" applyFont="1" applyFill="1" applyBorder="1" applyAlignment="1">
      <alignment horizontal="right"/>
    </xf>
    <xf numFmtId="41" fontId="17" fillId="0" borderId="0" xfId="29" applyFont="1" applyBorder="1"/>
    <xf numFmtId="41" fontId="33" fillId="0" borderId="0" xfId="29" applyFont="1" applyBorder="1"/>
    <xf numFmtId="41" fontId="0" fillId="0" borderId="0" xfId="29" applyFont="1" applyBorder="1"/>
    <xf numFmtId="41" fontId="23" fillId="0" borderId="0" xfId="29" applyFont="1" applyBorder="1"/>
    <xf numFmtId="41" fontId="18" fillId="18" borderId="0" xfId="29" applyFont="1" applyFill="1" applyBorder="1" applyAlignment="1">
      <alignment horizontal="right"/>
    </xf>
    <xf numFmtId="41" fontId="33" fillId="18" borderId="0" xfId="29" applyFont="1" applyFill="1" applyBorder="1"/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3" fontId="29" fillId="0" borderId="0" xfId="39" quotePrefix="1" applyNumberFormat="1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right" vertical="center"/>
    </xf>
    <xf numFmtId="0" fontId="36" fillId="0" borderId="0" xfId="0" applyFont="1" applyBorder="1" applyAlignment="1">
      <alignment wrapText="1"/>
    </xf>
    <xf numFmtId="164" fontId="36" fillId="0" borderId="0" xfId="28" applyNumberFormat="1" applyFont="1" applyBorder="1"/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wrapText="1"/>
    </xf>
    <xf numFmtId="164" fontId="0" fillId="0" borderId="0" xfId="28" applyNumberFormat="1" applyFont="1" applyBorder="1" applyAlignment="1">
      <alignment vertical="top"/>
    </xf>
    <xf numFmtId="164" fontId="0" fillId="0" borderId="0" xfId="28" applyNumberFormat="1" applyFont="1" applyBorder="1"/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right" vertical="center"/>
    </xf>
    <xf numFmtId="164" fontId="0" fillId="0" borderId="0" xfId="0" applyNumberFormat="1" applyBorder="1"/>
    <xf numFmtId="0" fontId="36" fillId="0" borderId="14" xfId="0" applyFont="1" applyBorder="1" applyAlignment="1"/>
    <xf numFmtId="0" fontId="36" fillId="0" borderId="15" xfId="0" applyFont="1" applyBorder="1" applyAlignment="1"/>
    <xf numFmtId="0" fontId="37" fillId="0" borderId="0" xfId="0" applyFont="1" applyBorder="1" applyAlignment="1">
      <alignment vertical="center"/>
    </xf>
    <xf numFmtId="0" fontId="36" fillId="0" borderId="0" xfId="0" applyFont="1" applyBorder="1" applyAlignment="1"/>
    <xf numFmtId="1" fontId="26" fillId="0" borderId="0" xfId="0" applyNumberFormat="1" applyFont="1" applyBorder="1" applyAlignment="1">
      <alignment wrapText="1"/>
    </xf>
    <xf numFmtId="3" fontId="26" fillId="0" borderId="0" xfId="0" applyNumberFormat="1" applyFont="1" applyBorder="1" applyAlignment="1"/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9" fillId="0" borderId="0" xfId="0" applyFont="1" applyAlignment="1"/>
    <xf numFmtId="0" fontId="40" fillId="0" borderId="0" xfId="0" applyFont="1" applyAlignment="1">
      <alignment wrapText="1"/>
    </xf>
    <xf numFmtId="0" fontId="40" fillId="0" borderId="0" xfId="0" applyFont="1"/>
    <xf numFmtId="0" fontId="38" fillId="0" borderId="0" xfId="0" applyFont="1"/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41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0" fillId="0" borderId="0" xfId="0" applyAlignment="1"/>
    <xf numFmtId="0" fontId="0" fillId="0" borderId="10" xfId="0" applyBorder="1"/>
    <xf numFmtId="0" fontId="43" fillId="20" borderId="10" xfId="0" applyFont="1" applyFill="1" applyBorder="1"/>
    <xf numFmtId="0" fontId="42" fillId="0" borderId="10" xfId="0" applyFont="1" applyBorder="1"/>
    <xf numFmtId="0" fontId="0" fillId="0" borderId="10" xfId="0" applyFont="1" applyBorder="1" applyAlignment="1">
      <alignment vertical="center"/>
    </xf>
    <xf numFmtId="0" fontId="43" fillId="0" borderId="10" xfId="0" applyFont="1" applyBorder="1"/>
    <xf numFmtId="3" fontId="29" fillId="0" borderId="10" xfId="39" quotePrefix="1" applyNumberFormat="1" applyFont="1" applyFill="1" applyBorder="1" applyAlignment="1">
      <alignment horizontal="left" wrapText="1"/>
    </xf>
    <xf numFmtId="3" fontId="17" fillId="0" borderId="13" xfId="39" applyNumberFormat="1" applyFont="1" applyBorder="1" applyAlignment="1">
      <alignment horizontal="center" vertical="center" wrapText="1"/>
    </xf>
    <xf numFmtId="0" fontId="17" fillId="0" borderId="13" xfId="39" applyNumberFormat="1" applyFont="1" applyBorder="1" applyAlignment="1">
      <alignment horizontal="center" vertical="center" wrapText="1"/>
    </xf>
    <xf numFmtId="3" fontId="17" fillId="0" borderId="13" xfId="39" applyNumberFormat="1" applyFont="1" applyFill="1" applyBorder="1" applyAlignment="1">
      <alignment horizontal="center" vertical="center" wrapText="1"/>
    </xf>
    <xf numFmtId="0" fontId="17" fillId="18" borderId="10" xfId="39" applyNumberFormat="1" applyFont="1" applyFill="1" applyBorder="1" applyAlignment="1" applyProtection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0" xfId="0" applyFont="1" applyBorder="1" applyAlignment="1">
      <alignment wrapText="1"/>
    </xf>
    <xf numFmtId="0" fontId="17" fillId="0" borderId="10" xfId="40" applyFont="1" applyBorder="1" applyAlignment="1">
      <alignment horizontal="center"/>
    </xf>
    <xf numFmtId="0" fontId="17" fillId="0" borderId="10" xfId="40" applyFont="1" applyBorder="1" applyAlignment="1">
      <alignment horizontal="left" wrapText="1"/>
    </xf>
    <xf numFmtId="0" fontId="2" fillId="0" borderId="10" xfId="40" applyFont="1" applyBorder="1" applyAlignment="1">
      <alignment horizontal="center"/>
    </xf>
    <xf numFmtId="0" fontId="2" fillId="0" borderId="10" xfId="40" applyFont="1" applyBorder="1" applyAlignment="1">
      <alignment horizontal="left" wrapText="1"/>
    </xf>
    <xf numFmtId="0" fontId="2" fillId="0" borderId="10" xfId="40" applyFont="1" applyFill="1" applyBorder="1" applyAlignment="1">
      <alignment horizontal="center"/>
    </xf>
    <xf numFmtId="0" fontId="2" fillId="0" borderId="10" xfId="40" applyFont="1" applyFill="1" applyBorder="1" applyAlignment="1">
      <alignment horizontal="left" wrapText="1"/>
    </xf>
    <xf numFmtId="0" fontId="17" fillId="0" borderId="10" xfId="40" applyFont="1" applyFill="1" applyBorder="1" applyAlignment="1">
      <alignment horizontal="center"/>
    </xf>
    <xf numFmtId="0" fontId="17" fillId="0" borderId="10" xfId="40" applyFont="1" applyFill="1" applyBorder="1" applyAlignment="1">
      <alignment horizontal="left"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17" fillId="0" borderId="10" xfId="39" applyFont="1" applyFill="1" applyBorder="1" applyAlignment="1">
      <alignment horizontal="center"/>
    </xf>
    <xf numFmtId="0" fontId="17" fillId="0" borderId="10" xfId="39" applyFont="1" applyFill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8" fillId="0" borderId="0" xfId="39" applyFont="1" applyBorder="1" applyAlignment="1"/>
    <xf numFmtId="0" fontId="2" fillId="0" borderId="10" xfId="40" applyFont="1" applyFill="1" applyBorder="1" applyAlignment="1">
      <alignment horizontal="center" wrapText="1"/>
    </xf>
    <xf numFmtId="0" fontId="17" fillId="0" borderId="10" xfId="40" applyFont="1" applyFill="1" applyBorder="1" applyAlignment="1">
      <alignment horizontal="center" wrapText="1"/>
    </xf>
    <xf numFmtId="0" fontId="17" fillId="0" borderId="10" xfId="40" applyFont="1" applyFill="1" applyBorder="1" applyAlignment="1"/>
    <xf numFmtId="0" fontId="42" fillId="0" borderId="10" xfId="0" applyFont="1" applyBorder="1" applyAlignment="1">
      <alignment horizontal="center"/>
    </xf>
    <xf numFmtId="0" fontId="2" fillId="0" borderId="10" xfId="40" applyFont="1" applyFill="1" applyBorder="1" applyAlignment="1"/>
    <xf numFmtId="0" fontId="17" fillId="21" borderId="10" xfId="40" applyFont="1" applyFill="1" applyBorder="1" applyAlignment="1">
      <alignment horizontal="left" wrapText="1"/>
    </xf>
    <xf numFmtId="0" fontId="17" fillId="18" borderId="10" xfId="40" applyFont="1" applyFill="1" applyBorder="1" applyAlignment="1">
      <alignment horizontal="left" wrapText="1"/>
    </xf>
    <xf numFmtId="0" fontId="2" fillId="18" borderId="10" xfId="40" applyFont="1" applyFill="1" applyBorder="1" applyAlignment="1">
      <alignment horizontal="center" wrapText="1"/>
    </xf>
    <xf numFmtId="0" fontId="2" fillId="18" borderId="10" xfId="40" applyFont="1" applyFill="1" applyBorder="1" applyAlignment="1">
      <alignment wrapText="1"/>
    </xf>
    <xf numFmtId="0" fontId="17" fillId="21" borderId="10" xfId="40" applyFont="1" applyFill="1" applyBorder="1" applyAlignment="1">
      <alignment horizontal="center" wrapText="1"/>
    </xf>
    <xf numFmtId="0" fontId="2" fillId="0" borderId="10" xfId="39" applyFont="1" applyFill="1" applyBorder="1" applyAlignment="1">
      <alignment horizontal="left" wrapText="1"/>
    </xf>
    <xf numFmtId="0" fontId="2" fillId="0" borderId="10" xfId="39" applyFont="1" applyFill="1" applyBorder="1" applyAlignment="1">
      <alignment horizontal="center"/>
    </xf>
    <xf numFmtId="0" fontId="17" fillId="18" borderId="10" xfId="40" applyFont="1" applyFill="1" applyBorder="1" applyAlignment="1">
      <alignment horizontal="center" wrapText="1"/>
    </xf>
    <xf numFmtId="0" fontId="2" fillId="18" borderId="10" xfId="40" applyFont="1" applyFill="1" applyBorder="1" applyAlignment="1">
      <alignment horizontal="center"/>
    </xf>
    <xf numFmtId="0" fontId="17" fillId="0" borderId="14" xfId="0" applyFont="1" applyBorder="1" applyAlignment="1">
      <alignment horizontal="center" wrapText="1"/>
    </xf>
    <xf numFmtId="43" fontId="43" fillId="20" borderId="10" xfId="28" applyFont="1" applyFill="1" applyBorder="1"/>
    <xf numFmtId="43" fontId="42" fillId="20" borderId="10" xfId="28" applyFont="1" applyFill="1" applyBorder="1"/>
    <xf numFmtId="43" fontId="2" fillId="19" borderId="10" xfId="28" applyFont="1" applyFill="1" applyBorder="1" applyAlignment="1">
      <alignment horizontal="center"/>
    </xf>
    <xf numFmtId="43" fontId="17" fillId="19" borderId="10" xfId="28" applyFont="1" applyFill="1" applyBorder="1" applyAlignment="1">
      <alignment horizontal="right"/>
    </xf>
    <xf numFmtId="43" fontId="17" fillId="20" borderId="10" xfId="28" applyFont="1" applyFill="1" applyBorder="1" applyAlignment="1">
      <alignment horizontal="right"/>
    </xf>
    <xf numFmtId="43" fontId="17" fillId="19" borderId="10" xfId="28" applyFont="1" applyFill="1" applyBorder="1"/>
    <xf numFmtId="43" fontId="42" fillId="19" borderId="10" xfId="28" applyFont="1" applyFill="1" applyBorder="1"/>
    <xf numFmtId="43" fontId="2" fillId="19" borderId="10" xfId="28" applyFont="1" applyFill="1" applyBorder="1"/>
    <xf numFmtId="43" fontId="17" fillId="20" borderId="10" xfId="28" applyFont="1" applyFill="1" applyBorder="1"/>
    <xf numFmtId="43" fontId="43" fillId="19" borderId="10" xfId="28" applyFont="1" applyFill="1" applyBorder="1"/>
    <xf numFmtId="43" fontId="17" fillId="0" borderId="10" xfId="28" applyFont="1" applyBorder="1"/>
    <xf numFmtId="43" fontId="42" fillId="0" borderId="10" xfId="28" applyFont="1" applyBorder="1"/>
    <xf numFmtId="43" fontId="43" fillId="21" borderId="10" xfId="28" applyFont="1" applyFill="1" applyBorder="1"/>
    <xf numFmtId="43" fontId="2" fillId="19" borderId="10" xfId="28" applyFont="1" applyFill="1" applyBorder="1" applyAlignment="1">
      <alignment horizontal="right"/>
    </xf>
    <xf numFmtId="43" fontId="42" fillId="21" borderId="10" xfId="28" applyFont="1" applyFill="1" applyBorder="1"/>
    <xf numFmtId="43" fontId="43" fillId="0" borderId="10" xfId="28" applyFont="1" applyFill="1" applyBorder="1"/>
    <xf numFmtId="43" fontId="43" fillId="0" borderId="10" xfId="28" applyFont="1" applyBorder="1"/>
    <xf numFmtId="43" fontId="2" fillId="0" borderId="10" xfId="28" applyFont="1" applyBorder="1"/>
    <xf numFmtId="43" fontId="2" fillId="0" borderId="10" xfId="28" applyFont="1" applyBorder="1" applyAlignment="1">
      <alignment horizontal="center"/>
    </xf>
    <xf numFmtId="43" fontId="17" fillId="0" borderId="10" xfId="28" applyFont="1" applyFill="1" applyBorder="1"/>
    <xf numFmtId="43" fontId="0" fillId="0" borderId="10" xfId="28" applyFont="1" applyBorder="1"/>
    <xf numFmtId="43" fontId="42" fillId="0" borderId="10" xfId="28" applyFont="1" applyFill="1" applyBorder="1"/>
    <xf numFmtId="0" fontId="2" fillId="0" borderId="10" xfId="39" applyNumberFormat="1" applyFont="1" applyBorder="1" applyAlignment="1">
      <alignment horizontal="center" vertical="center" wrapText="1"/>
    </xf>
    <xf numFmtId="3" fontId="2" fillId="0" borderId="10" xfId="39" quotePrefix="1" applyNumberFormat="1" applyFont="1" applyBorder="1" applyAlignment="1">
      <alignment horizontal="center" vertical="center" wrapText="1"/>
    </xf>
    <xf numFmtId="3" fontId="2" fillId="0" borderId="10" xfId="39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43" fontId="36" fillId="0" borderId="10" xfId="28" applyFont="1" applyBorder="1"/>
    <xf numFmtId="43" fontId="0" fillId="0" borderId="10" xfId="28" applyFont="1" applyBorder="1" applyAlignment="1">
      <alignment vertical="top"/>
    </xf>
    <xf numFmtId="0" fontId="17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3" fontId="31" fillId="0" borderId="10" xfId="0" applyNumberFormat="1" applyFont="1" applyBorder="1" applyAlignment="1" applyProtection="1">
      <alignment horizontal="right"/>
      <protection locked="0"/>
    </xf>
    <xf numFmtId="3" fontId="31" fillId="22" borderId="10" xfId="0" applyNumberFormat="1" applyFont="1" applyFill="1" applyBorder="1" applyAlignment="1">
      <alignment horizontal="right"/>
    </xf>
    <xf numFmtId="0" fontId="27" fillId="22" borderId="14" xfId="0" applyFont="1" applyFill="1" applyBorder="1" applyAlignment="1">
      <alignment horizontal="left"/>
    </xf>
    <xf numFmtId="0" fontId="25" fillId="22" borderId="16" xfId="0" applyNumberFormat="1" applyFont="1" applyFill="1" applyBorder="1" applyAlignment="1" applyProtection="1"/>
    <xf numFmtId="0" fontId="0" fillId="0" borderId="0" xfId="0" applyAlignment="1">
      <alignment horizontal="left"/>
    </xf>
    <xf numFmtId="0" fontId="2" fillId="0" borderId="10" xfId="40" applyFont="1" applyBorder="1" applyAlignment="1">
      <alignment horizontal="left"/>
    </xf>
    <xf numFmtId="0" fontId="27" fillId="22" borderId="14" xfId="0" applyNumberFormat="1" applyFont="1" applyFill="1" applyBorder="1" applyAlignment="1" applyProtection="1">
      <alignment horizontal="left" wrapText="1"/>
    </xf>
    <xf numFmtId="0" fontId="45" fillId="22" borderId="16" xfId="0" applyNumberFormat="1" applyFont="1" applyFill="1" applyBorder="1" applyAlignment="1" applyProtection="1">
      <alignment wrapText="1"/>
    </xf>
    <xf numFmtId="0" fontId="25" fillId="22" borderId="16" xfId="0" applyNumberFormat="1" applyFont="1" applyFill="1" applyBorder="1" applyAlignment="1" applyProtection="1"/>
    <xf numFmtId="0" fontId="27" fillId="22" borderId="14" xfId="0" quotePrefix="1" applyNumberFormat="1" applyFont="1" applyFill="1" applyBorder="1" applyAlignment="1" applyProtection="1">
      <alignment horizontal="left" wrapText="1"/>
    </xf>
    <xf numFmtId="0" fontId="31" fillId="22" borderId="14" xfId="0" applyNumberFormat="1" applyFont="1" applyFill="1" applyBorder="1" applyAlignment="1" applyProtection="1">
      <alignment horizontal="left" wrapText="1"/>
    </xf>
    <xf numFmtId="0" fontId="31" fillId="22" borderId="16" xfId="0" applyNumberFormat="1" applyFont="1" applyFill="1" applyBorder="1" applyAlignment="1" applyProtection="1">
      <alignment horizontal="left" wrapText="1"/>
    </xf>
    <xf numFmtId="0" fontId="31" fillId="22" borderId="15" xfId="0" applyNumberFormat="1" applyFont="1" applyFill="1" applyBorder="1" applyAlignment="1" applyProtection="1">
      <alignment horizontal="left" wrapText="1"/>
    </xf>
    <xf numFmtId="0" fontId="27" fillId="0" borderId="14" xfId="0" applyNumberFormat="1" applyFont="1" applyFill="1" applyBorder="1" applyAlignment="1" applyProtection="1">
      <alignment horizontal="left" wrapText="1"/>
    </xf>
    <xf numFmtId="0" fontId="27" fillId="0" borderId="16" xfId="0" applyNumberFormat="1" applyFont="1" applyFill="1" applyBorder="1" applyAlignment="1" applyProtection="1">
      <alignment horizontal="left" wrapText="1"/>
    </xf>
    <xf numFmtId="0" fontId="27" fillId="0" borderId="15" xfId="0" applyNumberFormat="1" applyFont="1" applyFill="1" applyBorder="1" applyAlignment="1" applyProtection="1">
      <alignment horizontal="left" wrapText="1"/>
    </xf>
    <xf numFmtId="0" fontId="27" fillId="22" borderId="16" xfId="0" quotePrefix="1" applyNumberFormat="1" applyFont="1" applyFill="1" applyBorder="1" applyAlignment="1" applyProtection="1">
      <alignment horizontal="left" wrapText="1"/>
    </xf>
    <xf numFmtId="0" fontId="27" fillId="22" borderId="15" xfId="0" quotePrefix="1" applyNumberFormat="1" applyFont="1" applyFill="1" applyBorder="1" applyAlignment="1" applyProtection="1">
      <alignment horizontal="left" wrapText="1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vertical="center" wrapText="1"/>
    </xf>
    <xf numFmtId="3" fontId="19" fillId="0" borderId="0" xfId="39" quotePrefix="1" applyNumberFormat="1" applyFont="1" applyBorder="1" applyAlignment="1">
      <alignment horizontal="left"/>
    </xf>
    <xf numFmtId="3" fontId="19" fillId="0" borderId="0" xfId="39" applyNumberFormat="1" applyFont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1" fontId="26" fillId="0" borderId="14" xfId="0" applyNumberFormat="1" applyFont="1" applyBorder="1" applyAlignment="1">
      <alignment horizontal="center" wrapText="1"/>
    </xf>
    <xf numFmtId="1" fontId="26" fillId="0" borderId="15" xfId="0" applyNumberFormat="1" applyFont="1" applyBorder="1" applyAlignment="1">
      <alignment horizontal="center" wrapText="1"/>
    </xf>
    <xf numFmtId="43" fontId="26" fillId="0" borderId="14" xfId="28" applyFont="1" applyBorder="1" applyAlignment="1">
      <alignment vertical="center"/>
    </xf>
    <xf numFmtId="43" fontId="26" fillId="0" borderId="16" xfId="28" applyFont="1" applyBorder="1" applyAlignment="1">
      <alignment vertical="center"/>
    </xf>
    <xf numFmtId="43" fontId="26" fillId="0" borderId="15" xfId="28" applyFont="1" applyBorder="1" applyAlignment="1">
      <alignment vertical="center"/>
    </xf>
    <xf numFmtId="0" fontId="22" fillId="0" borderId="0" xfId="39" applyNumberFormat="1" applyFont="1" applyFill="1" applyBorder="1" applyAlignment="1" applyProtection="1">
      <alignment horizontal="center" vertical="center"/>
    </xf>
    <xf numFmtId="0" fontId="17" fillId="20" borderId="14" xfId="40" applyFont="1" applyFill="1" applyBorder="1" applyAlignment="1">
      <alignment wrapText="1"/>
    </xf>
    <xf numFmtId="0" fontId="17" fillId="20" borderId="15" xfId="40" applyFont="1" applyFill="1" applyBorder="1" applyAlignment="1">
      <alignment wrapText="1"/>
    </xf>
    <xf numFmtId="0" fontId="0" fillId="0" borderId="0" xfId="0" applyAlignment="1">
      <alignment horizontal="left"/>
    </xf>
    <xf numFmtId="0" fontId="18" fillId="0" borderId="18" xfId="39" applyFont="1" applyBorder="1" applyAlignment="1">
      <alignment horizontal="right"/>
    </xf>
    <xf numFmtId="0" fontId="17" fillId="19" borderId="14" xfId="40" applyFont="1" applyFill="1" applyBorder="1" applyAlignment="1">
      <alignment horizontal="left" wrapText="1"/>
    </xf>
    <xf numFmtId="0" fontId="17" fillId="19" borderId="15" xfId="40" applyFont="1" applyFill="1" applyBorder="1" applyAlignment="1">
      <alignment horizontal="left" wrapText="1"/>
    </xf>
    <xf numFmtId="0" fontId="17" fillId="20" borderId="14" xfId="40" applyFont="1" applyFill="1" applyBorder="1" applyAlignment="1">
      <alignment horizontal="left" wrapText="1"/>
    </xf>
    <xf numFmtId="0" fontId="17" fillId="20" borderId="15" xfId="40" applyFont="1" applyFill="1" applyBorder="1" applyAlignment="1">
      <alignment horizontal="left" wrapText="1"/>
    </xf>
    <xf numFmtId="0" fontId="43" fillId="20" borderId="14" xfId="0" applyFont="1" applyFill="1" applyBorder="1" applyAlignment="1">
      <alignment wrapText="1"/>
    </xf>
    <xf numFmtId="0" fontId="43" fillId="20" borderId="15" xfId="0" applyFont="1" applyFill="1" applyBorder="1" applyAlignment="1">
      <alignment wrapText="1"/>
    </xf>
    <xf numFmtId="0" fontId="43" fillId="20" borderId="10" xfId="0" applyFont="1" applyFill="1" applyBorder="1" applyAlignment="1"/>
    <xf numFmtId="0" fontId="43" fillId="20" borderId="10" xfId="0" applyFont="1" applyFill="1" applyBorder="1" applyAlignment="1">
      <alignment wrapText="1"/>
    </xf>
    <xf numFmtId="0" fontId="17" fillId="20" borderId="14" xfId="39" applyFont="1" applyFill="1" applyBorder="1" applyAlignment="1">
      <alignment wrapText="1"/>
    </xf>
    <xf numFmtId="0" fontId="17" fillId="20" borderId="15" xfId="39" applyFont="1" applyFill="1" applyBorder="1" applyAlignment="1">
      <alignment wrapText="1"/>
    </xf>
    <xf numFmtId="0" fontId="17" fillId="20" borderId="10" xfId="39" applyFont="1" applyFill="1" applyBorder="1" applyAlignment="1">
      <alignment wrapText="1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Comma [0]" xfId="29" builtinId="6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39"/>
    <cellStyle name="Normal_zbirna 2008-------" xfId="40"/>
    <cellStyle name="Note 2" xfId="41"/>
    <cellStyle name="Output 2" xfId="42"/>
    <cellStyle name="Title 2" xfId="43"/>
    <cellStyle name="Total 2" xfId="44"/>
    <cellStyle name="Warning Text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workbookViewId="0">
      <selection activeCell="A4" sqref="A4:H4"/>
    </sheetView>
  </sheetViews>
  <sheetFormatPr defaultRowHeight="15" x14ac:dyDescent="0.25"/>
  <cols>
    <col min="1" max="1" width="32" customWidth="1"/>
    <col min="4" max="4" width="2.42578125" customWidth="1"/>
    <col min="5" max="5" width="9.140625" hidden="1" customWidth="1"/>
    <col min="6" max="6" width="15.42578125" customWidth="1"/>
    <col min="7" max="7" width="14.85546875" customWidth="1"/>
    <col min="8" max="8" width="15.7109375" customWidth="1"/>
  </cols>
  <sheetData>
    <row r="1" spans="1:8" ht="18" x14ac:dyDescent="0.25">
      <c r="A1" s="42"/>
      <c r="B1" s="42"/>
      <c r="C1" s="42"/>
      <c r="D1" s="42"/>
      <c r="E1" s="42"/>
      <c r="F1" s="42"/>
      <c r="G1" s="42"/>
      <c r="H1" s="42"/>
    </row>
    <row r="2" spans="1:8" ht="18.75" x14ac:dyDescent="0.3">
      <c r="A2" s="191" t="s">
        <v>43</v>
      </c>
      <c r="B2" s="191"/>
      <c r="C2" s="191"/>
      <c r="D2" s="191"/>
      <c r="E2" s="42"/>
      <c r="F2" s="42"/>
      <c r="G2" s="13"/>
      <c r="H2" s="13"/>
    </row>
    <row r="3" spans="1:8" ht="18.75" x14ac:dyDescent="0.3">
      <c r="A3" s="192" t="s">
        <v>44</v>
      </c>
      <c r="B3" s="192"/>
      <c r="C3" s="192"/>
      <c r="D3" s="42"/>
      <c r="E3" s="42"/>
      <c r="F3" s="42"/>
      <c r="G3" s="42"/>
      <c r="H3" s="14"/>
    </row>
    <row r="4" spans="1:8" ht="52.5" customHeight="1" x14ac:dyDescent="0.25">
      <c r="A4" s="193" t="s">
        <v>192</v>
      </c>
      <c r="B4" s="193"/>
      <c r="C4" s="193"/>
      <c r="D4" s="193"/>
      <c r="E4" s="193"/>
      <c r="F4" s="193"/>
      <c r="G4" s="193"/>
      <c r="H4" s="193"/>
    </row>
    <row r="5" spans="1:8" ht="12" customHeight="1" x14ac:dyDescent="0.25">
      <c r="A5" s="37"/>
      <c r="B5" s="37"/>
      <c r="C5" s="37"/>
      <c r="D5" s="38"/>
      <c r="E5" s="39"/>
      <c r="F5" s="40"/>
      <c r="G5" s="40"/>
      <c r="H5" s="41"/>
    </row>
    <row r="6" spans="1:8" ht="57" customHeight="1" x14ac:dyDescent="0.25">
      <c r="A6" s="188" t="s">
        <v>98</v>
      </c>
      <c r="B6" s="188"/>
      <c r="C6" s="188"/>
      <c r="D6" s="188"/>
      <c r="E6" s="188"/>
      <c r="F6" s="188"/>
      <c r="G6" s="188"/>
      <c r="H6" s="188"/>
    </row>
    <row r="7" spans="1:8" ht="15.75" customHeight="1" x14ac:dyDescent="0.25">
      <c r="A7" s="188"/>
      <c r="B7" s="188"/>
      <c r="C7" s="188"/>
      <c r="D7" s="188"/>
      <c r="E7" s="188"/>
      <c r="F7" s="188"/>
      <c r="G7" s="190"/>
      <c r="H7" s="190"/>
    </row>
    <row r="8" spans="1:8" ht="6" customHeight="1" x14ac:dyDescent="0.25">
      <c r="A8" s="188"/>
      <c r="B8" s="188"/>
      <c r="C8" s="188"/>
      <c r="D8" s="188"/>
      <c r="E8" s="188"/>
      <c r="F8" s="188"/>
      <c r="G8" s="188"/>
      <c r="H8" s="189"/>
    </row>
    <row r="9" spans="1:8" ht="6" customHeight="1" x14ac:dyDescent="0.25">
      <c r="A9" s="17"/>
      <c r="B9" s="18"/>
      <c r="C9" s="18"/>
      <c r="D9" s="18"/>
      <c r="E9" s="18"/>
      <c r="F9" s="14"/>
      <c r="G9" s="14"/>
      <c r="H9" s="14"/>
    </row>
    <row r="10" spans="1:8" ht="46.5" customHeight="1" x14ac:dyDescent="0.25">
      <c r="A10" s="19"/>
      <c r="B10" s="20"/>
      <c r="C10" s="20"/>
      <c r="D10" s="21"/>
      <c r="E10" s="22"/>
      <c r="F10" s="23" t="s">
        <v>99</v>
      </c>
      <c r="G10" s="23" t="s">
        <v>73</v>
      </c>
      <c r="H10" s="24" t="s">
        <v>100</v>
      </c>
    </row>
    <row r="11" spans="1:8" ht="20.25" customHeight="1" x14ac:dyDescent="0.25">
      <c r="A11" s="176" t="s">
        <v>45</v>
      </c>
      <c r="B11" s="177"/>
      <c r="C11" s="177"/>
      <c r="D11" s="177"/>
      <c r="E11" s="178"/>
      <c r="F11" s="171">
        <f>+F12+F13</f>
        <v>13249449</v>
      </c>
      <c r="G11" s="171">
        <f>G12+G13</f>
        <v>-33566</v>
      </c>
      <c r="H11" s="171">
        <f>+H12+H13</f>
        <v>13215883</v>
      </c>
    </row>
    <row r="12" spans="1:8" ht="15.75" customHeight="1" x14ac:dyDescent="0.25">
      <c r="A12" s="27" t="s">
        <v>46</v>
      </c>
      <c r="B12" s="30"/>
      <c r="C12" s="30"/>
      <c r="D12" s="30"/>
      <c r="E12" s="31"/>
      <c r="F12" s="25">
        <v>13244949</v>
      </c>
      <c r="G12" s="25">
        <f t="shared" ref="G12:G16" si="0">H12-F12</f>
        <v>-52740</v>
      </c>
      <c r="H12" s="25">
        <v>13192209</v>
      </c>
    </row>
    <row r="13" spans="1:8" ht="15.75" x14ac:dyDescent="0.25">
      <c r="A13" s="28" t="s">
        <v>47</v>
      </c>
      <c r="B13" s="32"/>
      <c r="C13" s="32"/>
      <c r="D13" s="32"/>
      <c r="E13" s="33"/>
      <c r="F13" s="25">
        <v>4500</v>
      </c>
      <c r="G13" s="25">
        <f t="shared" si="0"/>
        <v>19174</v>
      </c>
      <c r="H13" s="25">
        <v>23674</v>
      </c>
    </row>
    <row r="14" spans="1:8" ht="15.75" x14ac:dyDescent="0.25">
      <c r="A14" s="172" t="s">
        <v>48</v>
      </c>
      <c r="B14" s="173"/>
      <c r="C14" s="173"/>
      <c r="D14" s="173"/>
      <c r="E14" s="173"/>
      <c r="F14" s="171">
        <f>+F15+F16</f>
        <v>14111553</v>
      </c>
      <c r="G14" s="171">
        <f>G15+G16</f>
        <v>-781006</v>
      </c>
      <c r="H14" s="171">
        <f>+H15+H16</f>
        <v>13330547</v>
      </c>
    </row>
    <row r="15" spans="1:8" ht="15.75" customHeight="1" x14ac:dyDescent="0.25">
      <c r="A15" s="29" t="s">
        <v>49</v>
      </c>
      <c r="B15" s="34"/>
      <c r="C15" s="34"/>
      <c r="D15" s="34"/>
      <c r="E15" s="35"/>
      <c r="F15" s="26">
        <v>13994053</v>
      </c>
      <c r="G15" s="25">
        <f t="shared" si="0"/>
        <v>-726018</v>
      </c>
      <c r="H15" s="25">
        <v>13268035</v>
      </c>
    </row>
    <row r="16" spans="1:8" ht="15.75" x14ac:dyDescent="0.25">
      <c r="A16" s="28" t="s">
        <v>50</v>
      </c>
      <c r="B16" s="32"/>
      <c r="C16" s="32"/>
      <c r="D16" s="32"/>
      <c r="E16" s="33"/>
      <c r="F16" s="26">
        <v>117500</v>
      </c>
      <c r="G16" s="25">
        <f t="shared" si="0"/>
        <v>-54988</v>
      </c>
      <c r="H16" s="25">
        <v>62512</v>
      </c>
    </row>
    <row r="17" spans="1:8" ht="21" customHeight="1" x14ac:dyDescent="0.25">
      <c r="A17" s="179" t="s">
        <v>51</v>
      </c>
      <c r="B17" s="177"/>
      <c r="C17" s="177"/>
      <c r="D17" s="177"/>
      <c r="E17" s="177"/>
      <c r="F17" s="171">
        <f>F11-F14</f>
        <v>-862104</v>
      </c>
      <c r="G17" s="171">
        <f>G11-G14</f>
        <v>747440</v>
      </c>
      <c r="H17" s="171">
        <f>H11-H14</f>
        <v>-114664</v>
      </c>
    </row>
    <row r="18" spans="1:8" ht="16.5" customHeight="1" x14ac:dyDescent="0.25">
      <c r="A18" s="36"/>
      <c r="B18" s="36"/>
      <c r="C18" s="36"/>
      <c r="D18" s="36"/>
      <c r="E18" s="36"/>
      <c r="F18" s="36"/>
      <c r="G18" s="36"/>
      <c r="H18" s="36"/>
    </row>
    <row r="19" spans="1:8" ht="42.75" customHeight="1" x14ac:dyDescent="0.25">
      <c r="A19" s="19"/>
      <c r="B19" s="20"/>
      <c r="C19" s="20"/>
      <c r="D19" s="21"/>
      <c r="E19" s="22"/>
      <c r="F19" s="23" t="s">
        <v>99</v>
      </c>
      <c r="G19" s="23" t="s">
        <v>73</v>
      </c>
      <c r="H19" s="24" t="s">
        <v>100</v>
      </c>
    </row>
    <row r="20" spans="1:8" ht="35.25" customHeight="1" x14ac:dyDescent="0.25">
      <c r="A20" s="180" t="s">
        <v>186</v>
      </c>
      <c r="B20" s="181"/>
      <c r="C20" s="181"/>
      <c r="D20" s="181"/>
      <c r="E20" s="182"/>
      <c r="F20" s="171">
        <v>862104</v>
      </c>
      <c r="G20" s="171">
        <v>-747440</v>
      </c>
      <c r="H20" s="171">
        <v>114664</v>
      </c>
    </row>
    <row r="21" spans="1:8" ht="18" x14ac:dyDescent="0.25">
      <c r="A21" s="43"/>
      <c r="B21" s="43"/>
      <c r="C21" s="43"/>
      <c r="D21" s="43"/>
      <c r="E21" s="43"/>
      <c r="F21" s="43"/>
      <c r="G21" s="43"/>
      <c r="H21" s="43"/>
    </row>
    <row r="22" spans="1:8" ht="41.25" customHeight="1" x14ac:dyDescent="0.25">
      <c r="A22" s="19"/>
      <c r="B22" s="20"/>
      <c r="C22" s="20"/>
      <c r="D22" s="21"/>
      <c r="E22" s="22"/>
      <c r="F22" s="23" t="s">
        <v>99</v>
      </c>
      <c r="G22" s="23" t="s">
        <v>73</v>
      </c>
      <c r="H22" s="24" t="s">
        <v>100</v>
      </c>
    </row>
    <row r="23" spans="1:8" ht="32.25" customHeight="1" x14ac:dyDescent="0.25">
      <c r="A23" s="183" t="s">
        <v>187</v>
      </c>
      <c r="B23" s="184"/>
      <c r="C23" s="184"/>
      <c r="D23" s="184"/>
      <c r="E23" s="185"/>
      <c r="F23" s="170"/>
      <c r="G23" s="170"/>
      <c r="H23" s="170"/>
    </row>
    <row r="24" spans="1:8" ht="38.25" customHeight="1" x14ac:dyDescent="0.25">
      <c r="A24" s="183" t="s">
        <v>188</v>
      </c>
      <c r="B24" s="184"/>
      <c r="C24" s="184"/>
      <c r="D24" s="184"/>
      <c r="E24" s="185"/>
      <c r="F24" s="170"/>
      <c r="G24" s="170"/>
      <c r="H24" s="170"/>
    </row>
    <row r="25" spans="1:8" ht="24.75" customHeight="1" x14ac:dyDescent="0.25">
      <c r="A25" s="179" t="s">
        <v>189</v>
      </c>
      <c r="B25" s="186"/>
      <c r="C25" s="186"/>
      <c r="D25" s="186"/>
      <c r="E25" s="187"/>
      <c r="F25" s="171">
        <f>F23-F24</f>
        <v>0</v>
      </c>
      <c r="G25" s="171">
        <f>G23-G24</f>
        <v>0</v>
      </c>
      <c r="H25" s="171">
        <f>H23-H24</f>
        <v>0</v>
      </c>
    </row>
    <row r="27" spans="1:8" ht="32.25" customHeight="1" x14ac:dyDescent="0.25">
      <c r="A27" s="45"/>
      <c r="B27" s="45"/>
      <c r="C27" s="45"/>
      <c r="D27" s="45"/>
      <c r="E27" s="45"/>
      <c r="F27" s="44"/>
      <c r="G27" s="44"/>
      <c r="H27" s="44"/>
    </row>
  </sheetData>
  <mergeCells count="12">
    <mergeCell ref="A8:H8"/>
    <mergeCell ref="A7:H7"/>
    <mergeCell ref="A6:H6"/>
    <mergeCell ref="A2:D2"/>
    <mergeCell ref="A3:C3"/>
    <mergeCell ref="A4:H4"/>
    <mergeCell ref="A11:E11"/>
    <mergeCell ref="A17:E17"/>
    <mergeCell ref="A20:E20"/>
    <mergeCell ref="A24:E24"/>
    <mergeCell ref="A25:E25"/>
    <mergeCell ref="A23:E23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88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opLeftCell="A16" workbookViewId="0">
      <selection activeCell="D14" sqref="D14"/>
    </sheetView>
  </sheetViews>
  <sheetFormatPr defaultRowHeight="15" x14ac:dyDescent="0.25"/>
  <cols>
    <col min="1" max="1" width="10" customWidth="1"/>
    <col min="2" max="2" width="47.85546875" customWidth="1"/>
    <col min="3" max="3" width="15.85546875" customWidth="1"/>
    <col min="4" max="4" width="17.140625" customWidth="1"/>
    <col min="5" max="5" width="12.85546875" customWidth="1"/>
    <col min="6" max="6" width="16.28515625" customWidth="1"/>
    <col min="7" max="7" width="14.42578125" customWidth="1"/>
    <col min="8" max="8" width="13.85546875" customWidth="1"/>
    <col min="9" max="9" width="12.28515625" customWidth="1"/>
  </cols>
  <sheetData>
    <row r="1" spans="1:9" ht="5.25" customHeight="1" x14ac:dyDescent="0.25"/>
    <row r="2" spans="1:9" ht="18.75" customHeight="1" thickBot="1" x14ac:dyDescent="0.35">
      <c r="A2" s="15" t="s">
        <v>43</v>
      </c>
      <c r="B2" s="15"/>
    </row>
    <row r="3" spans="1:9" ht="18.75" customHeight="1" thickBot="1" x14ac:dyDescent="0.35">
      <c r="A3" s="6" t="s">
        <v>44</v>
      </c>
      <c r="B3" s="16"/>
    </row>
    <row r="4" spans="1:9" ht="7.5" customHeight="1" x14ac:dyDescent="0.25"/>
    <row r="5" spans="1:9" ht="5.25" customHeight="1" x14ac:dyDescent="0.25"/>
    <row r="6" spans="1:9" ht="15.75" customHeight="1" x14ac:dyDescent="0.25">
      <c r="A6" s="188" t="s">
        <v>183</v>
      </c>
      <c r="B6" s="188"/>
      <c r="C6" s="188"/>
      <c r="D6" s="188"/>
      <c r="E6" s="188"/>
      <c r="F6" s="188"/>
      <c r="G6" s="188"/>
      <c r="H6" s="188"/>
    </row>
    <row r="7" spans="1:9" ht="5.25" customHeight="1" x14ac:dyDescent="0.25"/>
    <row r="8" spans="1:9" ht="4.5" customHeight="1" x14ac:dyDescent="0.25"/>
    <row r="9" spans="1:9" ht="19.5" customHeight="1" x14ac:dyDescent="0.25">
      <c r="A9" s="194" t="s">
        <v>184</v>
      </c>
      <c r="B9" s="195"/>
      <c r="C9" s="195"/>
      <c r="D9" s="195"/>
      <c r="E9" s="195"/>
      <c r="F9" s="195"/>
      <c r="G9" s="195"/>
      <c r="H9" s="195"/>
      <c r="I9" s="195"/>
    </row>
    <row r="10" spans="1:9" ht="150.75" customHeight="1" x14ac:dyDescent="0.25">
      <c r="A10" s="48" t="s">
        <v>52</v>
      </c>
      <c r="B10" s="47" t="s">
        <v>53</v>
      </c>
      <c r="C10" s="101" t="s">
        <v>106</v>
      </c>
      <c r="D10" s="101" t="s">
        <v>104</v>
      </c>
      <c r="E10" s="101" t="s">
        <v>105</v>
      </c>
      <c r="F10" s="101" t="s">
        <v>107</v>
      </c>
      <c r="G10" s="101" t="s">
        <v>108</v>
      </c>
      <c r="H10" s="105" t="s">
        <v>103</v>
      </c>
      <c r="I10" s="105" t="s">
        <v>109</v>
      </c>
    </row>
    <row r="11" spans="1:9" ht="28.5" customHeight="1" x14ac:dyDescent="0.25">
      <c r="A11" s="49">
        <v>632</v>
      </c>
      <c r="B11" s="168" t="s">
        <v>74</v>
      </c>
      <c r="C11" s="166">
        <f t="shared" ref="C11:I13" si="0">C12</f>
        <v>0</v>
      </c>
      <c r="D11" s="166">
        <f t="shared" si="0"/>
        <v>0</v>
      </c>
      <c r="E11" s="166">
        <f t="shared" si="0"/>
        <v>0</v>
      </c>
      <c r="F11" s="166">
        <f>F12</f>
        <v>0</v>
      </c>
      <c r="G11" s="166">
        <f t="shared" si="0"/>
        <v>0</v>
      </c>
      <c r="H11" s="166">
        <f t="shared" si="0"/>
        <v>0</v>
      </c>
      <c r="I11" s="166">
        <f t="shared" si="0"/>
        <v>0</v>
      </c>
    </row>
    <row r="12" spans="1:9" ht="21" customHeight="1" x14ac:dyDescent="0.25">
      <c r="A12" s="50">
        <v>6323</v>
      </c>
      <c r="B12" s="83" t="s">
        <v>75</v>
      </c>
      <c r="C12" s="167">
        <v>0</v>
      </c>
      <c r="D12" s="160"/>
      <c r="E12" s="160">
        <v>0</v>
      </c>
      <c r="F12" s="160"/>
      <c r="G12" s="160">
        <v>0</v>
      </c>
      <c r="H12" s="160">
        <v>0</v>
      </c>
      <c r="I12" s="160">
        <v>0</v>
      </c>
    </row>
    <row r="13" spans="1:9" ht="30.75" customHeight="1" x14ac:dyDescent="0.25">
      <c r="A13" s="49">
        <v>636</v>
      </c>
      <c r="B13" s="46" t="s">
        <v>54</v>
      </c>
      <c r="C13" s="166">
        <f t="shared" si="0"/>
        <v>0</v>
      </c>
      <c r="D13" s="166">
        <f t="shared" si="0"/>
        <v>10632279</v>
      </c>
      <c r="E13" s="166">
        <f t="shared" si="0"/>
        <v>0</v>
      </c>
      <c r="F13" s="166">
        <f t="shared" si="0"/>
        <v>0</v>
      </c>
      <c r="G13" s="166">
        <f t="shared" si="0"/>
        <v>0</v>
      </c>
      <c r="H13" s="166">
        <f t="shared" si="0"/>
        <v>0</v>
      </c>
      <c r="I13" s="166">
        <f t="shared" si="0"/>
        <v>0</v>
      </c>
    </row>
    <row r="14" spans="1:9" ht="28.5" customHeight="1" x14ac:dyDescent="0.25">
      <c r="A14" s="50">
        <v>6361</v>
      </c>
      <c r="B14" s="84" t="s">
        <v>54</v>
      </c>
      <c r="C14" s="167">
        <v>0</v>
      </c>
      <c r="D14" s="160">
        <v>10632279</v>
      </c>
      <c r="E14" s="160">
        <v>0</v>
      </c>
      <c r="F14" s="160">
        <v>0</v>
      </c>
      <c r="G14" s="160">
        <v>0</v>
      </c>
      <c r="H14" s="160">
        <v>0</v>
      </c>
      <c r="I14" s="160">
        <v>0</v>
      </c>
    </row>
    <row r="15" spans="1:9" ht="27.75" customHeight="1" x14ac:dyDescent="0.25">
      <c r="A15" s="49">
        <v>638</v>
      </c>
      <c r="B15" s="46" t="s">
        <v>55</v>
      </c>
      <c r="C15" s="166">
        <f t="shared" ref="C15:I15" si="1">C16</f>
        <v>0</v>
      </c>
      <c r="D15" s="166">
        <f t="shared" si="1"/>
        <v>385320</v>
      </c>
      <c r="E15" s="166">
        <f t="shared" si="1"/>
        <v>0</v>
      </c>
      <c r="F15" s="166">
        <f t="shared" si="1"/>
        <v>0</v>
      </c>
      <c r="G15" s="166">
        <f t="shared" si="1"/>
        <v>0</v>
      </c>
      <c r="H15" s="166">
        <f t="shared" si="1"/>
        <v>0</v>
      </c>
      <c r="I15" s="166">
        <f t="shared" si="1"/>
        <v>0</v>
      </c>
    </row>
    <row r="16" spans="1:9" ht="30.75" customHeight="1" x14ac:dyDescent="0.25">
      <c r="A16" s="50">
        <v>6381</v>
      </c>
      <c r="B16" s="85" t="s">
        <v>55</v>
      </c>
      <c r="C16" s="160">
        <v>0</v>
      </c>
      <c r="D16" s="160">
        <v>385320</v>
      </c>
      <c r="E16" s="160">
        <v>0</v>
      </c>
      <c r="F16" s="160">
        <v>0</v>
      </c>
      <c r="G16" s="160">
        <v>0</v>
      </c>
      <c r="H16" s="160">
        <v>0</v>
      </c>
      <c r="I16" s="160"/>
    </row>
    <row r="17" spans="1:9" ht="30" x14ac:dyDescent="0.25">
      <c r="A17" s="99">
        <v>639</v>
      </c>
      <c r="B17" s="119" t="s">
        <v>95</v>
      </c>
      <c r="C17" s="156"/>
      <c r="D17" s="156"/>
      <c r="E17" s="156"/>
      <c r="F17" s="156">
        <f>F18</f>
        <v>0</v>
      </c>
      <c r="G17" s="156"/>
      <c r="H17" s="156"/>
      <c r="I17" s="156"/>
    </row>
    <row r="18" spans="1:9" ht="29.25" customHeight="1" x14ac:dyDescent="0.25">
      <c r="A18" s="95">
        <v>6393</v>
      </c>
      <c r="B18" s="169" t="s">
        <v>96</v>
      </c>
      <c r="C18" s="160"/>
      <c r="D18" s="160"/>
      <c r="E18" s="160"/>
      <c r="F18" s="160">
        <v>0</v>
      </c>
      <c r="G18" s="160"/>
      <c r="H18" s="160"/>
      <c r="I18" s="160"/>
    </row>
    <row r="19" spans="1:9" x14ac:dyDescent="0.25">
      <c r="A19" s="49">
        <v>641</v>
      </c>
      <c r="B19" s="46" t="s">
        <v>56</v>
      </c>
      <c r="C19" s="166">
        <f>C20+C21</f>
        <v>0</v>
      </c>
      <c r="D19" s="166">
        <f t="shared" ref="D19:I19" si="2">D20+D21</f>
        <v>0</v>
      </c>
      <c r="E19" s="166">
        <f t="shared" si="2"/>
        <v>2295</v>
      </c>
      <c r="F19" s="166">
        <f t="shared" si="2"/>
        <v>0</v>
      </c>
      <c r="G19" s="166">
        <f t="shared" si="2"/>
        <v>0</v>
      </c>
      <c r="H19" s="166">
        <f t="shared" si="2"/>
        <v>0</v>
      </c>
      <c r="I19" s="166">
        <f t="shared" si="2"/>
        <v>0</v>
      </c>
    </row>
    <row r="20" spans="1:9" ht="15.75" customHeight="1" x14ac:dyDescent="0.25">
      <c r="A20" s="50">
        <v>6413</v>
      </c>
      <c r="B20" s="85" t="s">
        <v>57</v>
      </c>
      <c r="C20" s="160"/>
      <c r="D20" s="160">
        <v>0</v>
      </c>
      <c r="E20" s="160">
        <v>55</v>
      </c>
      <c r="F20" s="160">
        <v>0</v>
      </c>
      <c r="G20" s="160">
        <v>0</v>
      </c>
      <c r="H20" s="160">
        <v>0</v>
      </c>
      <c r="I20" s="160">
        <v>0</v>
      </c>
    </row>
    <row r="21" spans="1:9" x14ac:dyDescent="0.25">
      <c r="A21" s="51">
        <v>6416</v>
      </c>
      <c r="B21" s="84" t="s">
        <v>58</v>
      </c>
      <c r="C21" s="160"/>
      <c r="D21" s="160">
        <v>0</v>
      </c>
      <c r="E21" s="160">
        <v>2240</v>
      </c>
      <c r="F21" s="160">
        <v>0</v>
      </c>
      <c r="G21" s="160">
        <v>0</v>
      </c>
      <c r="H21" s="160">
        <v>0</v>
      </c>
      <c r="I21" s="160">
        <v>0</v>
      </c>
    </row>
    <row r="22" spans="1:9" ht="17.25" customHeight="1" x14ac:dyDescent="0.25">
      <c r="A22" s="49">
        <v>652</v>
      </c>
      <c r="B22" s="46" t="s">
        <v>59</v>
      </c>
      <c r="C22" s="166">
        <f>C23</f>
        <v>0</v>
      </c>
      <c r="D22" s="166">
        <f t="shared" ref="D22:I22" si="3">D23</f>
        <v>0</v>
      </c>
      <c r="E22" s="166">
        <f t="shared" si="3"/>
        <v>0</v>
      </c>
      <c r="F22" s="166">
        <f t="shared" si="3"/>
        <v>166672</v>
      </c>
      <c r="G22" s="166">
        <f t="shared" si="3"/>
        <v>0</v>
      </c>
      <c r="H22" s="166">
        <f t="shared" si="3"/>
        <v>0</v>
      </c>
      <c r="I22" s="166">
        <f t="shared" si="3"/>
        <v>0</v>
      </c>
    </row>
    <row r="23" spans="1:9" x14ac:dyDescent="0.25">
      <c r="A23" s="51">
        <v>6526</v>
      </c>
      <c r="B23" s="84" t="s">
        <v>60</v>
      </c>
      <c r="C23" s="160">
        <v>0</v>
      </c>
      <c r="D23" s="160"/>
      <c r="E23" s="160">
        <v>0</v>
      </c>
      <c r="F23" s="160">
        <v>166672</v>
      </c>
      <c r="G23" s="160">
        <v>0</v>
      </c>
      <c r="H23" s="160">
        <v>0</v>
      </c>
      <c r="I23" s="160">
        <v>0</v>
      </c>
    </row>
    <row r="24" spans="1:9" ht="30" x14ac:dyDescent="0.25">
      <c r="A24" s="49">
        <v>661</v>
      </c>
      <c r="B24" s="46" t="s">
        <v>61</v>
      </c>
      <c r="C24" s="166">
        <f>C25</f>
        <v>0</v>
      </c>
      <c r="D24" s="166">
        <f t="shared" ref="D24:I24" si="4">D25</f>
        <v>0</v>
      </c>
      <c r="E24" s="166">
        <f t="shared" si="4"/>
        <v>0</v>
      </c>
      <c r="F24" s="166">
        <f t="shared" si="4"/>
        <v>0</v>
      </c>
      <c r="G24" s="166">
        <f>G25</f>
        <v>197800</v>
      </c>
      <c r="H24" s="166">
        <f t="shared" si="4"/>
        <v>0</v>
      </c>
      <c r="I24" s="166">
        <f t="shared" si="4"/>
        <v>0</v>
      </c>
    </row>
    <row r="25" spans="1:9" ht="17.25" customHeight="1" x14ac:dyDescent="0.25">
      <c r="A25" s="51">
        <v>6615</v>
      </c>
      <c r="B25" s="84" t="s">
        <v>62</v>
      </c>
      <c r="C25" s="160">
        <v>0</v>
      </c>
      <c r="D25" s="160">
        <v>0</v>
      </c>
      <c r="E25" s="160"/>
      <c r="F25" s="160">
        <v>0</v>
      </c>
      <c r="G25" s="160">
        <v>197800</v>
      </c>
      <c r="H25" s="160">
        <v>0</v>
      </c>
      <c r="I25" s="160">
        <v>0</v>
      </c>
    </row>
    <row r="26" spans="1:9" ht="30.75" customHeight="1" x14ac:dyDescent="0.25">
      <c r="A26" s="49">
        <v>663</v>
      </c>
      <c r="B26" s="46" t="s">
        <v>63</v>
      </c>
      <c r="C26" s="166">
        <f>C27+C28</f>
        <v>0</v>
      </c>
      <c r="D26" s="166">
        <f t="shared" ref="D26:I26" si="5">D27+D28</f>
        <v>0</v>
      </c>
      <c r="E26" s="166">
        <f t="shared" si="5"/>
        <v>0</v>
      </c>
      <c r="F26" s="166">
        <f t="shared" si="5"/>
        <v>0</v>
      </c>
      <c r="G26" s="166">
        <f t="shared" si="5"/>
        <v>17732</v>
      </c>
      <c r="H26" s="166">
        <f t="shared" si="5"/>
        <v>0</v>
      </c>
      <c r="I26" s="166">
        <f t="shared" si="5"/>
        <v>0</v>
      </c>
    </row>
    <row r="27" spans="1:9" ht="18.75" customHeight="1" x14ac:dyDescent="0.25">
      <c r="A27" s="51">
        <v>6631</v>
      </c>
      <c r="B27" s="98" t="s">
        <v>64</v>
      </c>
      <c r="C27" s="160">
        <v>0</v>
      </c>
      <c r="D27" s="160"/>
      <c r="E27" s="160">
        <v>0</v>
      </c>
      <c r="F27" s="160">
        <v>0</v>
      </c>
      <c r="G27" s="160">
        <v>13232</v>
      </c>
      <c r="H27" s="160">
        <v>0</v>
      </c>
      <c r="I27" s="160">
        <v>0</v>
      </c>
    </row>
    <row r="28" spans="1:9" ht="18" customHeight="1" x14ac:dyDescent="0.25">
      <c r="A28" s="51">
        <v>6632</v>
      </c>
      <c r="B28" s="84" t="s">
        <v>65</v>
      </c>
      <c r="C28" s="160">
        <v>0</v>
      </c>
      <c r="D28" s="160">
        <v>0</v>
      </c>
      <c r="E28" s="160">
        <v>0</v>
      </c>
      <c r="F28" s="160">
        <v>0</v>
      </c>
      <c r="G28" s="160">
        <v>4500</v>
      </c>
      <c r="H28" s="160">
        <v>0</v>
      </c>
      <c r="I28" s="160">
        <v>0</v>
      </c>
    </row>
    <row r="29" spans="1:9" ht="27.75" customHeight="1" x14ac:dyDescent="0.25">
      <c r="A29" s="49">
        <v>671</v>
      </c>
      <c r="B29" s="46" t="s">
        <v>66</v>
      </c>
      <c r="C29" s="166">
        <f>C30+C31</f>
        <v>1807335</v>
      </c>
      <c r="D29" s="166">
        <f t="shared" ref="D29:I29" si="6">D30+D31</f>
        <v>0</v>
      </c>
      <c r="E29" s="166">
        <f t="shared" si="6"/>
        <v>0</v>
      </c>
      <c r="F29" s="166">
        <f t="shared" si="6"/>
        <v>0</v>
      </c>
      <c r="G29" s="166">
        <f t="shared" si="6"/>
        <v>0</v>
      </c>
      <c r="H29" s="166">
        <f t="shared" si="6"/>
        <v>0</v>
      </c>
      <c r="I29" s="166">
        <f t="shared" si="6"/>
        <v>0</v>
      </c>
    </row>
    <row r="30" spans="1:9" x14ac:dyDescent="0.25">
      <c r="A30" s="51">
        <v>6711</v>
      </c>
      <c r="B30" s="84" t="s">
        <v>67</v>
      </c>
      <c r="C30" s="160">
        <v>1790111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</row>
    <row r="31" spans="1:9" ht="28.5" customHeight="1" x14ac:dyDescent="0.25">
      <c r="A31" s="51">
        <v>6712</v>
      </c>
      <c r="B31" s="84" t="s">
        <v>68</v>
      </c>
      <c r="C31" s="160">
        <v>17224</v>
      </c>
      <c r="D31" s="160">
        <v>0</v>
      </c>
      <c r="E31" s="160">
        <v>0</v>
      </c>
      <c r="F31" s="160">
        <v>0</v>
      </c>
      <c r="G31" s="160">
        <v>0</v>
      </c>
      <c r="H31" s="160">
        <v>0</v>
      </c>
      <c r="I31" s="160">
        <v>0</v>
      </c>
    </row>
    <row r="32" spans="1:9" ht="18" customHeight="1" x14ac:dyDescent="0.25">
      <c r="A32" s="99">
        <v>683</v>
      </c>
      <c r="B32" s="100" t="s">
        <v>92</v>
      </c>
      <c r="C32" s="156"/>
      <c r="D32" s="156"/>
      <c r="E32" s="156"/>
      <c r="F32" s="156"/>
      <c r="G32" s="156"/>
      <c r="H32" s="156"/>
      <c r="I32" s="156">
        <f>I33</f>
        <v>0</v>
      </c>
    </row>
    <row r="33" spans="1:9" ht="16.5" customHeight="1" x14ac:dyDescent="0.25">
      <c r="A33" s="95">
        <v>6831</v>
      </c>
      <c r="B33" s="95" t="s">
        <v>97</v>
      </c>
      <c r="C33" s="160"/>
      <c r="D33" s="160"/>
      <c r="E33" s="160"/>
      <c r="F33" s="160"/>
      <c r="G33" s="160"/>
      <c r="H33" s="160"/>
      <c r="I33" s="160">
        <v>0</v>
      </c>
    </row>
    <row r="34" spans="1:9" x14ac:dyDescent="0.25">
      <c r="A34" s="49">
        <v>721</v>
      </c>
      <c r="B34" s="46" t="s">
        <v>69</v>
      </c>
      <c r="C34" s="166">
        <f>C35</f>
        <v>0</v>
      </c>
      <c r="D34" s="166">
        <f t="shared" ref="D34:H34" si="7">D35</f>
        <v>0</v>
      </c>
      <c r="E34" s="166">
        <f t="shared" si="7"/>
        <v>0</v>
      </c>
      <c r="F34" s="166">
        <f t="shared" si="7"/>
        <v>0</v>
      </c>
      <c r="G34" s="166">
        <f t="shared" si="7"/>
        <v>0</v>
      </c>
      <c r="H34" s="166">
        <f t="shared" si="7"/>
        <v>0</v>
      </c>
      <c r="I34" s="166">
        <v>6450</v>
      </c>
    </row>
    <row r="35" spans="1:9" ht="20.25" customHeight="1" x14ac:dyDescent="0.25">
      <c r="A35" s="51">
        <v>7211</v>
      </c>
      <c r="B35" s="84" t="s">
        <v>70</v>
      </c>
      <c r="C35" s="160">
        <v>0</v>
      </c>
      <c r="D35" s="160">
        <v>0</v>
      </c>
      <c r="E35" s="160">
        <v>0</v>
      </c>
      <c r="F35" s="160">
        <v>0</v>
      </c>
      <c r="G35" s="160">
        <v>0</v>
      </c>
      <c r="H35" s="160">
        <v>0</v>
      </c>
      <c r="I35" s="160">
        <v>4500</v>
      </c>
    </row>
    <row r="36" spans="1:9" x14ac:dyDescent="0.25">
      <c r="A36" s="77" t="s">
        <v>71</v>
      </c>
      <c r="B36" s="78"/>
      <c r="C36" s="156">
        <f>C11+C13+C15+C19+C22+C24+C26+C29+C34</f>
        <v>1807335</v>
      </c>
      <c r="D36" s="156">
        <f>D11+D13+D15+D19+D22+D24+D26+D29+D34</f>
        <v>11017599</v>
      </c>
      <c r="E36" s="156">
        <f>E11+E13+E15+E19+E22+E24+E26+E29+E34</f>
        <v>2295</v>
      </c>
      <c r="F36" s="156">
        <f>F11+F13+F15+F19+F22+F24+F26+F29+F34+F17</f>
        <v>166672</v>
      </c>
      <c r="G36" s="156">
        <f>G11+G13+G15+G19+G22+G24+G26+G29+G34</f>
        <v>215532</v>
      </c>
      <c r="H36" s="156">
        <f>H11+H13+H15+H19+H22+H24+H26+H29+H34</f>
        <v>0</v>
      </c>
      <c r="I36" s="156">
        <f>I11+I13+I15+I19+I22+I24+I26+I29+I34+I32</f>
        <v>6450</v>
      </c>
    </row>
    <row r="37" spans="1:9" ht="28.5" customHeight="1" x14ac:dyDescent="0.25">
      <c r="A37" s="196" t="s">
        <v>185</v>
      </c>
      <c r="B37" s="197"/>
      <c r="C37" s="198">
        <f>C36+D36+E36+F36+G36+H36+I36</f>
        <v>13215883</v>
      </c>
      <c r="D37" s="199"/>
      <c r="E37" s="199"/>
      <c r="F37" s="199"/>
      <c r="G37" s="199"/>
      <c r="H37" s="199"/>
      <c r="I37" s="200"/>
    </row>
    <row r="38" spans="1:9" x14ac:dyDescent="0.25">
      <c r="A38" s="70"/>
      <c r="B38" s="74"/>
      <c r="C38" s="73"/>
      <c r="D38" s="73"/>
      <c r="E38" s="73"/>
      <c r="F38" s="73"/>
      <c r="G38" s="73"/>
      <c r="H38" s="73"/>
      <c r="I38" s="73"/>
    </row>
    <row r="39" spans="1:9" x14ac:dyDescent="0.25">
      <c r="A39" s="67"/>
      <c r="B39" s="68"/>
      <c r="C39" s="69"/>
      <c r="D39" s="69"/>
      <c r="E39" s="69"/>
      <c r="F39" s="69"/>
      <c r="G39" s="69"/>
      <c r="H39" s="69"/>
      <c r="I39" s="69"/>
    </row>
    <row r="40" spans="1:9" x14ac:dyDescent="0.25">
      <c r="A40" s="70"/>
      <c r="B40" s="74"/>
      <c r="C40" s="73"/>
      <c r="D40" s="73"/>
      <c r="E40" s="73"/>
      <c r="F40" s="73"/>
      <c r="G40" s="73"/>
      <c r="H40" s="73"/>
      <c r="I40" s="73"/>
    </row>
    <row r="41" spans="1:9" x14ac:dyDescent="0.25">
      <c r="A41" s="75"/>
      <c r="B41" s="71"/>
      <c r="C41" s="73"/>
      <c r="D41" s="73"/>
      <c r="E41" s="73"/>
      <c r="F41" s="73"/>
      <c r="G41" s="73"/>
      <c r="H41" s="73"/>
      <c r="I41" s="73"/>
    </row>
    <row r="42" spans="1:9" x14ac:dyDescent="0.25">
      <c r="A42" s="67"/>
      <c r="B42" s="68"/>
      <c r="C42" s="69"/>
      <c r="D42" s="69"/>
      <c r="E42" s="69"/>
      <c r="F42" s="69"/>
      <c r="G42" s="69"/>
      <c r="H42" s="69"/>
      <c r="I42" s="69"/>
    </row>
    <row r="43" spans="1:9" x14ac:dyDescent="0.25">
      <c r="A43" s="75"/>
      <c r="B43" s="71"/>
      <c r="C43" s="73"/>
      <c r="D43" s="73"/>
      <c r="E43" s="73"/>
      <c r="F43" s="73"/>
      <c r="G43" s="73"/>
      <c r="H43" s="73"/>
      <c r="I43" s="73"/>
    </row>
    <row r="44" spans="1:9" x14ac:dyDescent="0.25">
      <c r="A44" s="67"/>
      <c r="B44" s="68"/>
      <c r="C44" s="69"/>
      <c r="D44" s="69"/>
      <c r="E44" s="69"/>
      <c r="F44" s="69"/>
      <c r="G44" s="69"/>
      <c r="H44" s="69"/>
      <c r="I44" s="69"/>
    </row>
    <row r="45" spans="1:9" x14ac:dyDescent="0.25">
      <c r="A45" s="75"/>
      <c r="B45" s="71"/>
      <c r="C45" s="73"/>
      <c r="D45" s="73"/>
      <c r="E45" s="73"/>
      <c r="F45" s="73"/>
      <c r="G45" s="73"/>
      <c r="H45" s="73"/>
      <c r="I45" s="73"/>
    </row>
    <row r="46" spans="1:9" x14ac:dyDescent="0.25">
      <c r="A46" s="67"/>
      <c r="B46" s="68"/>
      <c r="C46" s="69"/>
      <c r="D46" s="69"/>
      <c r="E46" s="69"/>
      <c r="F46" s="69"/>
      <c r="G46" s="69"/>
      <c r="H46" s="69"/>
      <c r="I46" s="69"/>
    </row>
    <row r="47" spans="1:9" x14ac:dyDescent="0.25">
      <c r="A47" s="75"/>
      <c r="B47" s="71"/>
      <c r="C47" s="73"/>
      <c r="D47" s="73"/>
      <c r="E47" s="73"/>
      <c r="F47" s="73"/>
      <c r="G47" s="73"/>
      <c r="H47" s="73"/>
      <c r="I47" s="73"/>
    </row>
    <row r="48" spans="1:9" x14ac:dyDescent="0.25">
      <c r="A48" s="75"/>
      <c r="B48" s="71"/>
      <c r="C48" s="73"/>
      <c r="D48" s="73"/>
      <c r="E48" s="73"/>
      <c r="F48" s="73"/>
      <c r="G48" s="73"/>
      <c r="H48" s="73"/>
      <c r="I48" s="73"/>
    </row>
    <row r="49" spans="1:9" x14ac:dyDescent="0.25">
      <c r="A49" s="67"/>
      <c r="B49" s="68"/>
      <c r="C49" s="69"/>
      <c r="D49" s="69"/>
      <c r="E49" s="69"/>
      <c r="F49" s="69"/>
      <c r="G49" s="69"/>
      <c r="H49" s="69"/>
      <c r="I49" s="69"/>
    </row>
    <row r="50" spans="1:9" x14ac:dyDescent="0.25">
      <c r="A50" s="75"/>
      <c r="B50" s="71"/>
      <c r="C50" s="73"/>
      <c r="D50" s="73"/>
      <c r="E50" s="73"/>
      <c r="F50" s="73"/>
      <c r="G50" s="73"/>
      <c r="H50" s="73"/>
      <c r="I50" s="73"/>
    </row>
    <row r="51" spans="1:9" x14ac:dyDescent="0.25">
      <c r="A51" s="75"/>
      <c r="B51" s="71"/>
      <c r="C51" s="73"/>
      <c r="D51" s="73"/>
      <c r="E51" s="73"/>
      <c r="F51" s="73"/>
      <c r="G51" s="73"/>
      <c r="H51" s="73"/>
      <c r="I51" s="73"/>
    </row>
    <row r="52" spans="1:9" x14ac:dyDescent="0.25">
      <c r="A52" s="67"/>
      <c r="B52" s="68"/>
      <c r="C52" s="69"/>
      <c r="D52" s="69"/>
      <c r="E52" s="69"/>
      <c r="F52" s="69"/>
      <c r="G52" s="69"/>
      <c r="H52" s="69"/>
      <c r="I52" s="69"/>
    </row>
    <row r="53" spans="1:9" x14ac:dyDescent="0.25">
      <c r="A53" s="75"/>
      <c r="B53" s="71"/>
      <c r="C53" s="73"/>
      <c r="D53" s="73"/>
      <c r="E53" s="73"/>
      <c r="F53" s="73"/>
      <c r="G53" s="73"/>
      <c r="H53" s="73"/>
      <c r="I53" s="73"/>
    </row>
    <row r="54" spans="1:9" x14ac:dyDescent="0.25">
      <c r="A54" s="80"/>
      <c r="B54" s="80"/>
      <c r="C54" s="76"/>
      <c r="D54" s="76"/>
      <c r="E54" s="76"/>
      <c r="F54" s="76"/>
      <c r="G54" s="76"/>
      <c r="H54" s="76"/>
      <c r="I54" s="76"/>
    </row>
    <row r="55" spans="1:9" ht="15.75" customHeight="1" x14ac:dyDescent="0.25">
      <c r="A55" s="81"/>
      <c r="B55" s="81"/>
      <c r="C55" s="82"/>
      <c r="D55" s="82"/>
      <c r="E55" s="82"/>
      <c r="F55" s="82"/>
      <c r="G55" s="82"/>
      <c r="H55" s="82"/>
      <c r="I55" s="82"/>
    </row>
    <row r="56" spans="1:9" ht="102.75" customHeight="1" x14ac:dyDescent="0.25"/>
    <row r="57" spans="1:9" ht="27" customHeight="1" x14ac:dyDescent="0.25">
      <c r="A57" s="79"/>
      <c r="B57" s="79"/>
      <c r="C57" s="79"/>
      <c r="D57" s="79"/>
      <c r="E57" s="79"/>
      <c r="F57" s="79"/>
      <c r="G57" s="79"/>
      <c r="H57" s="79"/>
      <c r="I57" s="79"/>
    </row>
    <row r="58" spans="1:9" x14ac:dyDescent="0.25">
      <c r="A58" s="62"/>
      <c r="B58" s="63"/>
      <c r="C58" s="64"/>
      <c r="D58" s="65"/>
      <c r="E58" s="65"/>
      <c r="F58" s="65"/>
      <c r="G58" s="65"/>
      <c r="H58" s="65"/>
      <c r="I58" s="66"/>
    </row>
    <row r="59" spans="1:9" x14ac:dyDescent="0.25">
      <c r="A59" s="67"/>
      <c r="B59" s="68"/>
      <c r="C59" s="69"/>
      <c r="D59" s="69"/>
      <c r="E59" s="69"/>
      <c r="F59" s="69"/>
      <c r="G59" s="69"/>
      <c r="H59" s="69"/>
      <c r="I59" s="69"/>
    </row>
    <row r="60" spans="1:9" x14ac:dyDescent="0.25">
      <c r="A60" s="70"/>
      <c r="B60" s="71"/>
      <c r="C60" s="72"/>
      <c r="D60" s="73"/>
      <c r="E60" s="73"/>
      <c r="F60" s="73"/>
      <c r="G60" s="73"/>
      <c r="H60" s="73"/>
      <c r="I60" s="73"/>
    </row>
    <row r="61" spans="1:9" x14ac:dyDescent="0.25">
      <c r="A61" s="67"/>
      <c r="B61" s="68"/>
      <c r="C61" s="69"/>
      <c r="D61" s="69"/>
      <c r="E61" s="69"/>
      <c r="F61" s="69"/>
      <c r="G61" s="69"/>
      <c r="H61" s="69"/>
      <c r="I61" s="69"/>
    </row>
    <row r="62" spans="1:9" x14ac:dyDescent="0.25">
      <c r="A62" s="70"/>
      <c r="B62" s="74"/>
      <c r="C62" s="73"/>
      <c r="D62" s="73"/>
      <c r="E62" s="73"/>
      <c r="F62" s="73"/>
      <c r="G62" s="73"/>
      <c r="H62" s="73"/>
      <c r="I62" s="73"/>
    </row>
    <row r="63" spans="1:9" x14ac:dyDescent="0.25">
      <c r="A63" s="67"/>
      <c r="B63" s="68"/>
      <c r="C63" s="69"/>
      <c r="D63" s="69"/>
      <c r="E63" s="69"/>
      <c r="F63" s="69"/>
      <c r="G63" s="69"/>
      <c r="H63" s="69"/>
      <c r="I63" s="69"/>
    </row>
    <row r="64" spans="1:9" x14ac:dyDescent="0.25">
      <c r="A64" s="70"/>
      <c r="B64" s="74"/>
      <c r="C64" s="73"/>
      <c r="D64" s="73"/>
      <c r="E64" s="73"/>
      <c r="F64" s="73"/>
      <c r="G64" s="73"/>
      <c r="H64" s="73"/>
      <c r="I64" s="73"/>
    </row>
    <row r="65" spans="1:9" x14ac:dyDescent="0.25">
      <c r="A65" s="75"/>
      <c r="B65" s="71"/>
      <c r="C65" s="73"/>
      <c r="D65" s="73"/>
      <c r="E65" s="73"/>
      <c r="F65" s="73"/>
      <c r="G65" s="73"/>
      <c r="H65" s="73"/>
      <c r="I65" s="73"/>
    </row>
    <row r="66" spans="1:9" x14ac:dyDescent="0.25">
      <c r="A66" s="67"/>
      <c r="B66" s="68"/>
      <c r="C66" s="69"/>
      <c r="D66" s="69"/>
      <c r="E66" s="69"/>
      <c r="F66" s="69"/>
      <c r="G66" s="69"/>
      <c r="H66" s="69"/>
      <c r="I66" s="69"/>
    </row>
    <row r="67" spans="1:9" x14ac:dyDescent="0.25">
      <c r="A67" s="75"/>
      <c r="B67" s="71"/>
      <c r="C67" s="73"/>
      <c r="D67" s="73"/>
      <c r="E67" s="73"/>
      <c r="F67" s="73"/>
      <c r="G67" s="73"/>
      <c r="H67" s="73"/>
      <c r="I67" s="73"/>
    </row>
    <row r="68" spans="1:9" x14ac:dyDescent="0.25">
      <c r="A68" s="67"/>
      <c r="B68" s="68"/>
      <c r="C68" s="69"/>
      <c r="D68" s="69"/>
      <c r="E68" s="69"/>
      <c r="F68" s="69"/>
      <c r="G68" s="69"/>
      <c r="H68" s="69"/>
      <c r="I68" s="69"/>
    </row>
    <row r="69" spans="1:9" x14ac:dyDescent="0.25">
      <c r="A69" s="75"/>
      <c r="B69" s="71"/>
      <c r="C69" s="73"/>
      <c r="D69" s="73"/>
      <c r="E69" s="73"/>
      <c r="F69" s="73"/>
      <c r="G69" s="73"/>
      <c r="H69" s="73"/>
      <c r="I69" s="73"/>
    </row>
    <row r="70" spans="1:9" x14ac:dyDescent="0.25">
      <c r="A70" s="67"/>
      <c r="B70" s="68"/>
      <c r="C70" s="69"/>
      <c r="D70" s="69"/>
      <c r="E70" s="69"/>
      <c r="F70" s="69"/>
      <c r="G70" s="69"/>
      <c r="H70" s="69"/>
      <c r="I70" s="69"/>
    </row>
    <row r="71" spans="1:9" x14ac:dyDescent="0.25">
      <c r="A71" s="75"/>
      <c r="B71" s="71"/>
      <c r="C71" s="73"/>
      <c r="D71" s="73"/>
      <c r="E71" s="73"/>
      <c r="F71" s="73"/>
      <c r="G71" s="73"/>
      <c r="H71" s="73"/>
      <c r="I71" s="73"/>
    </row>
    <row r="72" spans="1:9" x14ac:dyDescent="0.25">
      <c r="A72" s="75"/>
      <c r="B72" s="71"/>
      <c r="C72" s="73"/>
      <c r="D72" s="73"/>
      <c r="E72" s="73"/>
      <c r="F72" s="73"/>
      <c r="G72" s="73"/>
      <c r="H72" s="73"/>
      <c r="I72" s="73"/>
    </row>
    <row r="73" spans="1:9" x14ac:dyDescent="0.25">
      <c r="A73" s="67"/>
      <c r="B73" s="68"/>
      <c r="C73" s="69"/>
      <c r="D73" s="69"/>
      <c r="E73" s="69"/>
      <c r="F73" s="69"/>
      <c r="G73" s="69"/>
      <c r="H73" s="69"/>
      <c r="I73" s="69"/>
    </row>
    <row r="74" spans="1:9" x14ac:dyDescent="0.25">
      <c r="A74" s="75"/>
      <c r="B74" s="71"/>
      <c r="C74" s="73"/>
      <c r="D74" s="73"/>
      <c r="E74" s="73"/>
      <c r="F74" s="73"/>
      <c r="G74" s="73"/>
      <c r="H74" s="73"/>
      <c r="I74" s="73"/>
    </row>
    <row r="75" spans="1:9" x14ac:dyDescent="0.25">
      <c r="A75" s="75"/>
      <c r="B75" s="71"/>
      <c r="C75" s="73"/>
      <c r="D75" s="73"/>
      <c r="E75" s="73"/>
      <c r="F75" s="73"/>
      <c r="G75" s="73"/>
      <c r="H75" s="73"/>
      <c r="I75" s="73"/>
    </row>
    <row r="76" spans="1:9" x14ac:dyDescent="0.25">
      <c r="A76" s="67"/>
      <c r="B76" s="68"/>
      <c r="C76" s="69"/>
      <c r="D76" s="69"/>
      <c r="E76" s="69"/>
      <c r="F76" s="69"/>
      <c r="G76" s="69"/>
      <c r="H76" s="69"/>
      <c r="I76" s="69"/>
    </row>
    <row r="77" spans="1:9" x14ac:dyDescent="0.25">
      <c r="A77" s="75"/>
      <c r="B77" s="71"/>
      <c r="C77" s="73"/>
      <c r="D77" s="73"/>
      <c r="E77" s="73"/>
      <c r="F77" s="73"/>
      <c r="G77" s="73"/>
      <c r="H77" s="73"/>
      <c r="I77" s="73"/>
    </row>
    <row r="78" spans="1:9" x14ac:dyDescent="0.25">
      <c r="A78" s="80"/>
      <c r="B78" s="80"/>
      <c r="C78" s="76"/>
      <c r="D78" s="76"/>
      <c r="E78" s="76"/>
      <c r="F78" s="76"/>
      <c r="G78" s="76"/>
      <c r="H78" s="76"/>
      <c r="I78" s="76"/>
    </row>
    <row r="79" spans="1:9" ht="15.75" customHeight="1" x14ac:dyDescent="0.25">
      <c r="A79" s="81"/>
      <c r="B79" s="81"/>
      <c r="C79" s="82"/>
      <c r="D79" s="82"/>
      <c r="E79" s="82"/>
      <c r="F79" s="82"/>
      <c r="G79" s="82"/>
      <c r="H79" s="82"/>
      <c r="I79" s="82"/>
    </row>
  </sheetData>
  <mergeCells count="4">
    <mergeCell ref="A6:H6"/>
    <mergeCell ref="A9:I9"/>
    <mergeCell ref="A37:B37"/>
    <mergeCell ref="C37:I37"/>
  </mergeCells>
  <phoneticPr fontId="34" type="noConversion"/>
  <pageMargins left="0" right="0" top="0.74803149606299213" bottom="0.74803149606299213" header="0.11811023622047245" footer="0.11811023622047245"/>
  <pageSetup paperSize="9" scale="90" orientation="landscape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7"/>
  <sheetViews>
    <sheetView tabSelected="1" topLeftCell="A49" workbookViewId="0">
      <selection activeCell="R69" sqref="R69"/>
    </sheetView>
  </sheetViews>
  <sheetFormatPr defaultRowHeight="15" x14ac:dyDescent="0.25"/>
  <cols>
    <col min="1" max="1" width="6.28515625" customWidth="1"/>
    <col min="2" max="2" width="36.5703125" customWidth="1"/>
    <col min="3" max="3" width="16.42578125" customWidth="1"/>
    <col min="4" max="4" width="13.85546875" customWidth="1"/>
    <col min="5" max="5" width="16.85546875" customWidth="1"/>
    <col min="6" max="6" width="15.7109375" customWidth="1"/>
    <col min="7" max="7" width="16.5703125" customWidth="1"/>
    <col min="8" max="8" width="11.85546875" customWidth="1"/>
    <col min="9" max="9" width="16.7109375" customWidth="1"/>
    <col min="10" max="10" width="14.85546875" customWidth="1"/>
    <col min="11" max="11" width="12.5703125" customWidth="1"/>
    <col min="12" max="12" width="14.42578125" customWidth="1"/>
    <col min="13" max="13" width="10.28515625" customWidth="1"/>
    <col min="14" max="14" width="10" customWidth="1"/>
  </cols>
  <sheetData>
    <row r="1" spans="1:18" ht="13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2"/>
      <c r="L1" s="2"/>
      <c r="M1" s="1"/>
    </row>
    <row r="2" spans="1:18" ht="19.5" thickBot="1" x14ac:dyDescent="0.35">
      <c r="A2" s="5" t="s">
        <v>43</v>
      </c>
      <c r="B2" s="10"/>
      <c r="C2" s="11"/>
      <c r="D2" s="12"/>
    </row>
    <row r="3" spans="1:18" ht="19.5" thickBot="1" x14ac:dyDescent="0.35">
      <c r="A3" s="6" t="s">
        <v>44</v>
      </c>
      <c r="B3" s="7"/>
      <c r="C3" s="11"/>
      <c r="D3" s="12"/>
      <c r="E3" s="9"/>
      <c r="F3" s="9"/>
      <c r="G3" s="9"/>
      <c r="H3" s="9"/>
      <c r="I3" s="9"/>
      <c r="J3" s="9"/>
      <c r="K3" s="9"/>
      <c r="L3" s="9"/>
    </row>
    <row r="4" spans="1:18" ht="12" customHeight="1" x14ac:dyDescent="0.25">
      <c r="E4" s="8"/>
      <c r="F4" s="8"/>
      <c r="G4" s="8"/>
      <c r="H4" s="8"/>
      <c r="I4" s="8"/>
      <c r="J4" s="8"/>
      <c r="K4" s="8"/>
      <c r="L4" s="8"/>
    </row>
    <row r="5" spans="1:18" ht="24" customHeight="1" x14ac:dyDescent="0.25">
      <c r="A5" s="201" t="s">
        <v>101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</row>
    <row r="6" spans="1:18" ht="18.75" customHeight="1" x14ac:dyDescent="0.25"/>
    <row r="7" spans="1:18" ht="18.7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205" t="s">
        <v>0</v>
      </c>
      <c r="L7" s="205"/>
      <c r="M7" s="124"/>
      <c r="N7" s="124"/>
    </row>
    <row r="8" spans="1:18" ht="135" x14ac:dyDescent="0.25">
      <c r="A8" s="102" t="s">
        <v>1</v>
      </c>
      <c r="B8" s="102" t="s">
        <v>2</v>
      </c>
      <c r="C8" s="103" t="s">
        <v>102</v>
      </c>
      <c r="D8" s="104" t="s">
        <v>73</v>
      </c>
      <c r="E8" s="104" t="s">
        <v>100</v>
      </c>
      <c r="F8" s="101" t="s">
        <v>106</v>
      </c>
      <c r="G8" s="101" t="s">
        <v>104</v>
      </c>
      <c r="H8" s="101" t="s">
        <v>105</v>
      </c>
      <c r="I8" s="101" t="s">
        <v>107</v>
      </c>
      <c r="J8" s="101" t="s">
        <v>108</v>
      </c>
      <c r="K8" s="105" t="s">
        <v>103</v>
      </c>
      <c r="L8" s="105" t="s">
        <v>109</v>
      </c>
      <c r="M8" s="52"/>
      <c r="N8" s="53"/>
    </row>
    <row r="9" spans="1:18" ht="15.75" x14ac:dyDescent="0.25">
      <c r="A9" s="162">
        <v>1</v>
      </c>
      <c r="B9" s="162">
        <v>2</v>
      </c>
      <c r="C9" s="163">
        <v>3</v>
      </c>
      <c r="D9" s="164">
        <v>4</v>
      </c>
      <c r="E9" s="164">
        <v>4</v>
      </c>
      <c r="F9" s="164">
        <v>5</v>
      </c>
      <c r="G9" s="164">
        <v>6</v>
      </c>
      <c r="H9" s="164">
        <v>7</v>
      </c>
      <c r="I9" s="164">
        <v>8</v>
      </c>
      <c r="J9" s="164">
        <v>9</v>
      </c>
      <c r="K9" s="164">
        <v>10</v>
      </c>
      <c r="L9" s="164">
        <v>11</v>
      </c>
      <c r="M9" s="54"/>
      <c r="N9" s="54"/>
    </row>
    <row r="10" spans="1:18" ht="20.25" customHeight="1" x14ac:dyDescent="0.25">
      <c r="A10" s="206" t="s">
        <v>111</v>
      </c>
      <c r="B10" s="207"/>
      <c r="C10" s="143">
        <f>C11</f>
        <v>14111553</v>
      </c>
      <c r="D10" s="143">
        <f>E10-C10</f>
        <v>-781006</v>
      </c>
      <c r="E10" s="143">
        <f t="shared" ref="E10:E11" si="0">F10+G10+H10+I10+J10+K10+L10</f>
        <v>13330547</v>
      </c>
      <c r="F10" s="143">
        <f>F11</f>
        <v>1807335</v>
      </c>
      <c r="G10" s="143">
        <f t="shared" ref="G10:L10" si="1">G11</f>
        <v>11118319</v>
      </c>
      <c r="H10" s="143">
        <f t="shared" si="1"/>
        <v>2295</v>
      </c>
      <c r="I10" s="143">
        <f t="shared" si="1"/>
        <v>166672</v>
      </c>
      <c r="J10" s="143">
        <f t="shared" si="1"/>
        <v>229476</v>
      </c>
      <c r="K10" s="143">
        <f t="shared" si="1"/>
        <v>0</v>
      </c>
      <c r="L10" s="143">
        <f t="shared" si="1"/>
        <v>6450</v>
      </c>
      <c r="P10" s="3"/>
      <c r="Q10" s="60"/>
      <c r="R10" s="60"/>
    </row>
    <row r="11" spans="1:18" ht="15.75" customHeight="1" x14ac:dyDescent="0.25">
      <c r="A11" s="208" t="s">
        <v>110</v>
      </c>
      <c r="B11" s="209"/>
      <c r="C11" s="143">
        <f>C12+C114</f>
        <v>14111553</v>
      </c>
      <c r="D11" s="143">
        <f t="shared" ref="D11" si="2">E11-C11</f>
        <v>-781006</v>
      </c>
      <c r="E11" s="143">
        <f t="shared" si="0"/>
        <v>13330547</v>
      </c>
      <c r="F11" s="144">
        <f>F12+F114</f>
        <v>1807335</v>
      </c>
      <c r="G11" s="144">
        <f t="shared" ref="G11:L11" si="3">G12+G114</f>
        <v>11118319</v>
      </c>
      <c r="H11" s="144">
        <f t="shared" si="3"/>
        <v>2295</v>
      </c>
      <c r="I11" s="144">
        <f t="shared" si="3"/>
        <v>166672</v>
      </c>
      <c r="J11" s="144">
        <f t="shared" si="3"/>
        <v>229476</v>
      </c>
      <c r="K11" s="144">
        <f t="shared" si="3"/>
        <v>0</v>
      </c>
      <c r="L11" s="144">
        <f t="shared" si="3"/>
        <v>6450</v>
      </c>
      <c r="M11" s="55"/>
      <c r="N11" s="55"/>
    </row>
    <row r="12" spans="1:18" ht="30.75" customHeight="1" x14ac:dyDescent="0.25">
      <c r="A12" s="206" t="s">
        <v>112</v>
      </c>
      <c r="B12" s="207"/>
      <c r="C12" s="143">
        <f>C13+C89</f>
        <v>13620053</v>
      </c>
      <c r="D12" s="143">
        <f>E12-C12</f>
        <v>-529580</v>
      </c>
      <c r="E12" s="143">
        <f t="shared" ref="E12:E14" si="4">F12+G12+H12+I12+J12+K12+L12</f>
        <v>13090473</v>
      </c>
      <c r="F12" s="143">
        <f>F13+F89</f>
        <v>1567261</v>
      </c>
      <c r="G12" s="143">
        <f t="shared" ref="G12:L12" si="5">G13+G89</f>
        <v>11118319</v>
      </c>
      <c r="H12" s="143">
        <f t="shared" si="5"/>
        <v>2295</v>
      </c>
      <c r="I12" s="143">
        <f t="shared" si="5"/>
        <v>166672</v>
      </c>
      <c r="J12" s="143">
        <f t="shared" si="5"/>
        <v>229476</v>
      </c>
      <c r="K12" s="143">
        <f t="shared" si="5"/>
        <v>0</v>
      </c>
      <c r="L12" s="143">
        <f t="shared" si="5"/>
        <v>6450</v>
      </c>
      <c r="M12" s="56"/>
      <c r="N12" s="56"/>
    </row>
    <row r="13" spans="1:18" ht="30" customHeight="1" x14ac:dyDescent="0.25">
      <c r="A13" s="208" t="s">
        <v>113</v>
      </c>
      <c r="B13" s="209"/>
      <c r="C13" s="144">
        <f>C14</f>
        <v>13570653</v>
      </c>
      <c r="D13" s="144">
        <f t="shared" ref="D13" si="6">E13-C13</f>
        <v>-525468</v>
      </c>
      <c r="E13" s="144">
        <f t="shared" si="4"/>
        <v>13045185</v>
      </c>
      <c r="F13" s="144">
        <f>F14</f>
        <v>1567261</v>
      </c>
      <c r="G13" s="144">
        <f t="shared" ref="G13:L13" si="7">G14</f>
        <v>11107319</v>
      </c>
      <c r="H13" s="144">
        <f t="shared" si="7"/>
        <v>2295</v>
      </c>
      <c r="I13" s="144">
        <f t="shared" si="7"/>
        <v>147585</v>
      </c>
      <c r="J13" s="144">
        <f t="shared" si="7"/>
        <v>220725</v>
      </c>
      <c r="K13" s="144">
        <f t="shared" si="7"/>
        <v>0</v>
      </c>
      <c r="L13" s="144">
        <f t="shared" si="7"/>
        <v>0</v>
      </c>
      <c r="M13" s="57"/>
      <c r="N13" s="57"/>
    </row>
    <row r="14" spans="1:18" x14ac:dyDescent="0.25">
      <c r="A14" s="106">
        <v>3</v>
      </c>
      <c r="B14" s="107" t="s">
        <v>114</v>
      </c>
      <c r="C14" s="145">
        <f>C15+C26+C58+C64+C74+C78</f>
        <v>13570653</v>
      </c>
      <c r="D14" s="143">
        <f t="shared" ref="D14" si="8">E14-C14</f>
        <v>-525468</v>
      </c>
      <c r="E14" s="143">
        <f t="shared" si="4"/>
        <v>13045185</v>
      </c>
      <c r="F14" s="150">
        <f>F15+F26+F58+F64+F74+F78</f>
        <v>1567261</v>
      </c>
      <c r="G14" s="150">
        <f t="shared" ref="G14" si="9">G15+G26+G58+G64+G74+G78</f>
        <v>11107319</v>
      </c>
      <c r="H14" s="150">
        <f t="shared" ref="H14" si="10">H15+H26+H58+H64+H74+H78</f>
        <v>2295</v>
      </c>
      <c r="I14" s="150">
        <f t="shared" ref="I14" si="11">I15+I26+I58+I64+I74+I78</f>
        <v>147585</v>
      </c>
      <c r="J14" s="150">
        <f t="shared" ref="J14" si="12">J15+J26+J58+J64+J74+J78</f>
        <v>220725</v>
      </c>
      <c r="K14" s="150">
        <f t="shared" ref="K14" si="13">K15+K26+K58+K64+K74+K78</f>
        <v>0</v>
      </c>
      <c r="L14" s="150">
        <f t="shared" ref="L14" si="14">L15+L26+L58+L64+L74+L78</f>
        <v>0</v>
      </c>
      <c r="M14" s="58"/>
      <c r="N14" s="58"/>
    </row>
    <row r="15" spans="1:18" x14ac:dyDescent="0.25">
      <c r="A15" s="106">
        <v>31</v>
      </c>
      <c r="B15" s="107" t="s">
        <v>115</v>
      </c>
      <c r="C15" s="145">
        <f>C16+C21+C23</f>
        <v>10729365</v>
      </c>
      <c r="D15" s="143">
        <f t="shared" ref="D15" si="15">E15-C15</f>
        <v>-104869</v>
      </c>
      <c r="E15" s="143">
        <f t="shared" ref="E15:E18" si="16">F15+G15+H15+I15+J15+K15+L15</f>
        <v>10624496</v>
      </c>
      <c r="F15" s="150">
        <f t="shared" ref="F15" si="17">F16+F20+F22</f>
        <v>0</v>
      </c>
      <c r="G15" s="150">
        <f>G16+G21+G23</f>
        <v>10584536</v>
      </c>
      <c r="H15" s="150">
        <f t="shared" ref="H15:L15" si="18">H16+H21+H23</f>
        <v>0</v>
      </c>
      <c r="I15" s="150">
        <f t="shared" si="18"/>
        <v>0</v>
      </c>
      <c r="J15" s="150">
        <f t="shared" si="18"/>
        <v>39960</v>
      </c>
      <c r="K15" s="150">
        <f t="shared" si="18"/>
        <v>0</v>
      </c>
      <c r="L15" s="150">
        <f t="shared" si="18"/>
        <v>0</v>
      </c>
      <c r="M15" s="58"/>
      <c r="N15" s="58"/>
    </row>
    <row r="16" spans="1:18" x14ac:dyDescent="0.25">
      <c r="A16" s="106">
        <v>311</v>
      </c>
      <c r="B16" s="107" t="s">
        <v>144</v>
      </c>
      <c r="C16" s="145">
        <f>C17+C18+C19+C20</f>
        <v>8854500</v>
      </c>
      <c r="D16" s="143">
        <f t="shared" ref="D16" si="19">E16-C16</f>
        <v>-85160</v>
      </c>
      <c r="E16" s="143">
        <f t="shared" si="16"/>
        <v>8769340</v>
      </c>
      <c r="F16" s="150">
        <f t="shared" ref="F16" si="20">F17+F18+F19</f>
        <v>0</v>
      </c>
      <c r="G16" s="150">
        <f>G17+G18+G19+G20</f>
        <v>8735240</v>
      </c>
      <c r="H16" s="150">
        <f t="shared" ref="H16:L16" si="21">H17+H18+H19+H20</f>
        <v>0</v>
      </c>
      <c r="I16" s="150">
        <f t="shared" si="21"/>
        <v>0</v>
      </c>
      <c r="J16" s="150">
        <f t="shared" si="21"/>
        <v>34100</v>
      </c>
      <c r="K16" s="150">
        <f t="shared" si="21"/>
        <v>0</v>
      </c>
      <c r="L16" s="150">
        <f t="shared" si="21"/>
        <v>0</v>
      </c>
      <c r="M16" s="58"/>
      <c r="N16" s="58"/>
    </row>
    <row r="17" spans="1:15" x14ac:dyDescent="0.25">
      <c r="A17" s="108">
        <v>3111</v>
      </c>
      <c r="B17" s="109" t="s">
        <v>3</v>
      </c>
      <c r="C17" s="146">
        <v>8590750</v>
      </c>
      <c r="D17" s="153">
        <f t="shared" ref="D17" si="22">E17-C17</f>
        <v>-90450</v>
      </c>
      <c r="E17" s="153">
        <f t="shared" si="16"/>
        <v>8500300</v>
      </c>
      <c r="F17" s="151">
        <v>0</v>
      </c>
      <c r="G17" s="151">
        <v>8480400</v>
      </c>
      <c r="H17" s="151">
        <v>0</v>
      </c>
      <c r="I17" s="151">
        <v>0</v>
      </c>
      <c r="J17" s="151">
        <v>19900</v>
      </c>
      <c r="K17" s="151">
        <v>0</v>
      </c>
      <c r="L17" s="151">
        <v>0</v>
      </c>
      <c r="M17" s="57"/>
      <c r="N17" s="57"/>
    </row>
    <row r="18" spans="1:15" x14ac:dyDescent="0.25">
      <c r="A18" s="108">
        <v>3112</v>
      </c>
      <c r="B18" s="109" t="s">
        <v>116</v>
      </c>
      <c r="C18" s="146">
        <v>0</v>
      </c>
      <c r="D18" s="153">
        <f t="shared" ref="D18" si="23">E18-C18</f>
        <v>0</v>
      </c>
      <c r="E18" s="153">
        <f t="shared" si="16"/>
        <v>0</v>
      </c>
      <c r="F18" s="151">
        <v>0</v>
      </c>
      <c r="G18" s="151">
        <v>0</v>
      </c>
      <c r="H18" s="151">
        <v>0</v>
      </c>
      <c r="I18" s="151">
        <v>0</v>
      </c>
      <c r="J18" s="151">
        <v>0</v>
      </c>
      <c r="K18" s="151">
        <v>0</v>
      </c>
      <c r="L18" s="151">
        <v>0</v>
      </c>
      <c r="M18" s="58"/>
      <c r="N18" s="58"/>
    </row>
    <row r="19" spans="1:15" x14ac:dyDescent="0.25">
      <c r="A19" s="108">
        <v>3113</v>
      </c>
      <c r="B19" s="109" t="s">
        <v>4</v>
      </c>
      <c r="C19" s="146">
        <v>263750</v>
      </c>
      <c r="D19" s="153">
        <f t="shared" ref="D19" si="24">E19-C19</f>
        <v>4250</v>
      </c>
      <c r="E19" s="153">
        <f t="shared" ref="E19:E20" si="25">F19+G19+H19+I19+J19+K19+L19</f>
        <v>268000</v>
      </c>
      <c r="F19" s="151">
        <v>0</v>
      </c>
      <c r="G19" s="151">
        <v>253800</v>
      </c>
      <c r="H19" s="151">
        <v>0</v>
      </c>
      <c r="I19" s="151">
        <v>0</v>
      </c>
      <c r="J19" s="151">
        <v>14200</v>
      </c>
      <c r="K19" s="151">
        <v>0</v>
      </c>
      <c r="L19" s="151">
        <v>0</v>
      </c>
      <c r="M19" s="57"/>
      <c r="N19" s="57"/>
    </row>
    <row r="20" spans="1:15" x14ac:dyDescent="0.25">
      <c r="A20" s="108">
        <v>3114</v>
      </c>
      <c r="B20" s="109" t="s">
        <v>5</v>
      </c>
      <c r="C20" s="146">
        <v>0</v>
      </c>
      <c r="D20" s="153">
        <f t="shared" ref="D20" si="26">E20-C20</f>
        <v>1040</v>
      </c>
      <c r="E20" s="153">
        <f t="shared" si="25"/>
        <v>1040</v>
      </c>
      <c r="F20" s="151">
        <v>0</v>
      </c>
      <c r="G20" s="151">
        <v>1040</v>
      </c>
      <c r="H20" s="151">
        <v>0</v>
      </c>
      <c r="I20" s="151">
        <v>0</v>
      </c>
      <c r="J20" s="151">
        <v>0</v>
      </c>
      <c r="K20" s="151">
        <v>0</v>
      </c>
      <c r="L20" s="151">
        <v>0</v>
      </c>
      <c r="M20" s="58"/>
      <c r="N20" s="58"/>
    </row>
    <row r="21" spans="1:15" x14ac:dyDescent="0.25">
      <c r="A21" s="106">
        <v>312</v>
      </c>
      <c r="B21" s="107" t="s">
        <v>145</v>
      </c>
      <c r="C21" s="145">
        <f>C22</f>
        <v>351950</v>
      </c>
      <c r="D21" s="143">
        <f t="shared" ref="D21" si="27">E21-C21</f>
        <v>-5154</v>
      </c>
      <c r="E21" s="143">
        <f t="shared" ref="E21" si="28">F21+G21+H21+I21+J21+K21+L21</f>
        <v>346796</v>
      </c>
      <c r="F21" s="150">
        <f t="shared" ref="F21:L21" si="29">F22</f>
        <v>0</v>
      </c>
      <c r="G21" s="150">
        <f t="shared" si="29"/>
        <v>346796</v>
      </c>
      <c r="H21" s="150">
        <f t="shared" si="29"/>
        <v>0</v>
      </c>
      <c r="I21" s="150">
        <f t="shared" si="29"/>
        <v>0</v>
      </c>
      <c r="J21" s="150">
        <f t="shared" si="29"/>
        <v>0</v>
      </c>
      <c r="K21" s="150">
        <f t="shared" si="29"/>
        <v>0</v>
      </c>
      <c r="L21" s="150">
        <f t="shared" si="29"/>
        <v>0</v>
      </c>
      <c r="M21" s="58"/>
      <c r="N21" s="58"/>
      <c r="O21" s="3"/>
    </row>
    <row r="22" spans="1:15" x14ac:dyDescent="0.25">
      <c r="A22" s="108">
        <v>3121</v>
      </c>
      <c r="B22" s="109" t="s">
        <v>6</v>
      </c>
      <c r="C22" s="146">
        <v>351950</v>
      </c>
      <c r="D22" s="153">
        <f t="shared" ref="D22" si="30">E22-C22</f>
        <v>-5154</v>
      </c>
      <c r="E22" s="153">
        <f t="shared" ref="E22" si="31">F22+G22+H22+I22+J22+K22+L22</f>
        <v>346796</v>
      </c>
      <c r="F22" s="151">
        <v>0</v>
      </c>
      <c r="G22" s="151">
        <v>346796</v>
      </c>
      <c r="H22" s="151">
        <v>0</v>
      </c>
      <c r="I22" s="151">
        <v>0</v>
      </c>
      <c r="J22" s="151">
        <v>0</v>
      </c>
      <c r="K22" s="151">
        <v>0</v>
      </c>
      <c r="L22" s="151">
        <v>0</v>
      </c>
      <c r="M22" s="57"/>
      <c r="N22" s="57"/>
    </row>
    <row r="23" spans="1:15" ht="15.75" customHeight="1" x14ac:dyDescent="0.25">
      <c r="A23" s="106">
        <v>313</v>
      </c>
      <c r="B23" s="107" t="s">
        <v>146</v>
      </c>
      <c r="C23" s="145">
        <f>C24+C25</f>
        <v>1522915</v>
      </c>
      <c r="D23" s="143">
        <f t="shared" ref="D23" si="32">E23-C23</f>
        <v>-14555</v>
      </c>
      <c r="E23" s="143">
        <f t="shared" ref="E23" si="33">F23+G23+H23+I23+J23+K23+L23</f>
        <v>1508360</v>
      </c>
      <c r="F23" s="150">
        <f t="shared" ref="F23:L23" si="34">F24+F25</f>
        <v>0</v>
      </c>
      <c r="G23" s="150">
        <f t="shared" si="34"/>
        <v>1502500</v>
      </c>
      <c r="H23" s="150">
        <f t="shared" si="34"/>
        <v>0</v>
      </c>
      <c r="I23" s="150">
        <f t="shared" si="34"/>
        <v>0</v>
      </c>
      <c r="J23" s="150">
        <f t="shared" si="34"/>
        <v>5860</v>
      </c>
      <c r="K23" s="150">
        <f t="shared" si="34"/>
        <v>0</v>
      </c>
      <c r="L23" s="150">
        <f t="shared" si="34"/>
        <v>0</v>
      </c>
      <c r="M23" s="57"/>
      <c r="N23" s="57"/>
    </row>
    <row r="24" spans="1:15" ht="30" x14ac:dyDescent="0.25">
      <c r="A24" s="108">
        <v>3132</v>
      </c>
      <c r="B24" s="110" t="s">
        <v>7</v>
      </c>
      <c r="C24" s="146">
        <v>1372445</v>
      </c>
      <c r="D24" s="153">
        <f t="shared" ref="D24" si="35">E24-C24</f>
        <v>-13165</v>
      </c>
      <c r="E24" s="153">
        <f t="shared" ref="E24" si="36">F24+G24+H24+I24+J24+K24+L24</f>
        <v>1359280</v>
      </c>
      <c r="F24" s="151">
        <v>0</v>
      </c>
      <c r="G24" s="151">
        <v>1354000</v>
      </c>
      <c r="H24" s="151">
        <v>0</v>
      </c>
      <c r="I24" s="151">
        <v>0</v>
      </c>
      <c r="J24" s="151">
        <v>5280</v>
      </c>
      <c r="K24" s="151">
        <v>0</v>
      </c>
      <c r="L24" s="151">
        <v>0</v>
      </c>
      <c r="M24" s="58"/>
      <c r="N24" s="58"/>
    </row>
    <row r="25" spans="1:15" ht="30.75" customHeight="1" x14ac:dyDescent="0.25">
      <c r="A25" s="108">
        <v>3133</v>
      </c>
      <c r="B25" s="110" t="s">
        <v>8</v>
      </c>
      <c r="C25" s="146">
        <v>150470</v>
      </c>
      <c r="D25" s="153">
        <f t="shared" ref="D25" si="37">E25-C25</f>
        <v>-1390</v>
      </c>
      <c r="E25" s="153">
        <f t="shared" ref="E25" si="38">F25+G25+H25+I25+J25+K25+L25</f>
        <v>149080</v>
      </c>
      <c r="F25" s="151">
        <v>0</v>
      </c>
      <c r="G25" s="151">
        <v>148500</v>
      </c>
      <c r="H25" s="151">
        <v>0</v>
      </c>
      <c r="I25" s="151">
        <v>0</v>
      </c>
      <c r="J25" s="151">
        <v>580</v>
      </c>
      <c r="K25" s="151">
        <v>0</v>
      </c>
      <c r="L25" s="151">
        <v>0</v>
      </c>
      <c r="M25" s="58"/>
      <c r="N25" s="58"/>
    </row>
    <row r="26" spans="1:15" ht="15.75" customHeight="1" x14ac:dyDescent="0.25">
      <c r="A26" s="106">
        <v>32</v>
      </c>
      <c r="B26" s="107" t="s">
        <v>147</v>
      </c>
      <c r="C26" s="145">
        <f>C27+C32+C39+C49+C51</f>
        <v>2425508</v>
      </c>
      <c r="D26" s="143">
        <f t="shared" ref="D26" si="39">E26-C26</f>
        <v>-10050</v>
      </c>
      <c r="E26" s="143">
        <f t="shared" ref="E26" si="40">F26+G26+H26+I26+J26+K26+L26</f>
        <v>2415458</v>
      </c>
      <c r="F26" s="150">
        <f>F27+F32+F39+F49+F51</f>
        <v>1562371</v>
      </c>
      <c r="G26" s="150">
        <f t="shared" ref="G26:L26" si="41">G27+G32+G39+G49+G51</f>
        <v>522783</v>
      </c>
      <c r="H26" s="150">
        <f t="shared" si="41"/>
        <v>2295</v>
      </c>
      <c r="I26" s="150">
        <f t="shared" si="41"/>
        <v>147585</v>
      </c>
      <c r="J26" s="150">
        <f t="shared" si="41"/>
        <v>180424</v>
      </c>
      <c r="K26" s="150">
        <f t="shared" si="41"/>
        <v>0</v>
      </c>
      <c r="L26" s="150">
        <f t="shared" si="41"/>
        <v>0</v>
      </c>
      <c r="M26" s="58"/>
      <c r="N26" s="58"/>
    </row>
    <row r="27" spans="1:15" ht="17.25" customHeight="1" x14ac:dyDescent="0.25">
      <c r="A27" s="111">
        <v>321</v>
      </c>
      <c r="B27" s="112" t="s">
        <v>148</v>
      </c>
      <c r="C27" s="145">
        <f>C28+C29+C30+C31</f>
        <v>426177</v>
      </c>
      <c r="D27" s="143">
        <f t="shared" ref="D27" si="42">E27-C27</f>
        <v>24319</v>
      </c>
      <c r="E27" s="143">
        <f t="shared" ref="E27" si="43">F27+G27+H27+I27+J27+K27+L27</f>
        <v>450496</v>
      </c>
      <c r="F27" s="150">
        <f t="shared" ref="F27:L27" si="44">F28+F29+F30+F31</f>
        <v>331700</v>
      </c>
      <c r="G27" s="150">
        <f t="shared" si="44"/>
        <v>79811</v>
      </c>
      <c r="H27" s="150">
        <f t="shared" si="44"/>
        <v>0</v>
      </c>
      <c r="I27" s="150">
        <f t="shared" si="44"/>
        <v>30174</v>
      </c>
      <c r="J27" s="150">
        <f t="shared" si="44"/>
        <v>8811</v>
      </c>
      <c r="K27" s="150">
        <f t="shared" si="44"/>
        <v>0</v>
      </c>
      <c r="L27" s="150">
        <f t="shared" si="44"/>
        <v>0</v>
      </c>
      <c r="M27" s="58"/>
      <c r="N27" s="58"/>
    </row>
    <row r="28" spans="1:15" x14ac:dyDescent="0.25">
      <c r="A28" s="113">
        <v>3211</v>
      </c>
      <c r="B28" s="114" t="s">
        <v>9</v>
      </c>
      <c r="C28" s="146">
        <v>116177</v>
      </c>
      <c r="D28" s="153">
        <f t="shared" ref="D28" si="45">E28-C28</f>
        <v>7819</v>
      </c>
      <c r="E28" s="153">
        <f t="shared" ref="E28" si="46">F28+G28+H28+I28+J28+K28+L28</f>
        <v>123996</v>
      </c>
      <c r="F28" s="151">
        <v>12400</v>
      </c>
      <c r="G28" s="151">
        <v>73111</v>
      </c>
      <c r="H28" s="151">
        <v>0</v>
      </c>
      <c r="I28" s="151">
        <v>30174</v>
      </c>
      <c r="J28" s="151">
        <v>8311</v>
      </c>
      <c r="K28" s="151">
        <v>0</v>
      </c>
      <c r="L28" s="151">
        <v>0</v>
      </c>
      <c r="M28" s="57"/>
      <c r="N28" s="57"/>
    </row>
    <row r="29" spans="1:15" ht="29.25" customHeight="1" x14ac:dyDescent="0.25">
      <c r="A29" s="113">
        <v>3212</v>
      </c>
      <c r="B29" s="114" t="s">
        <v>10</v>
      </c>
      <c r="C29" s="146">
        <v>292500</v>
      </c>
      <c r="D29" s="153">
        <f t="shared" ref="D29" si="47">E29-C29</f>
        <v>16800</v>
      </c>
      <c r="E29" s="153">
        <f t="shared" ref="E29" si="48">F29+G29+H29+I29+J29+K29+L29</f>
        <v>309300</v>
      </c>
      <c r="F29" s="151">
        <v>309300</v>
      </c>
      <c r="G29" s="151">
        <v>0</v>
      </c>
      <c r="H29" s="151">
        <v>0</v>
      </c>
      <c r="I29" s="151">
        <v>0</v>
      </c>
      <c r="J29" s="151">
        <v>0</v>
      </c>
      <c r="K29" s="151">
        <v>0</v>
      </c>
      <c r="L29" s="151">
        <v>0</v>
      </c>
      <c r="M29" s="58"/>
      <c r="N29" s="58"/>
    </row>
    <row r="30" spans="1:15" x14ac:dyDescent="0.25">
      <c r="A30" s="113">
        <v>3213</v>
      </c>
      <c r="B30" s="114" t="s">
        <v>11</v>
      </c>
      <c r="C30" s="146">
        <v>17000</v>
      </c>
      <c r="D30" s="153">
        <f t="shared" ref="D30" si="49">E30-C30</f>
        <v>-300</v>
      </c>
      <c r="E30" s="153">
        <f t="shared" ref="E30" si="50">F30+G30+H30+I30+J30+K30+L30</f>
        <v>16700</v>
      </c>
      <c r="F30" s="151">
        <v>10000</v>
      </c>
      <c r="G30" s="151">
        <v>6700</v>
      </c>
      <c r="H30" s="151">
        <v>0</v>
      </c>
      <c r="I30" s="151">
        <v>0</v>
      </c>
      <c r="J30" s="151">
        <v>0</v>
      </c>
      <c r="K30" s="151">
        <v>0</v>
      </c>
      <c r="L30" s="151">
        <v>0</v>
      </c>
      <c r="M30" s="58"/>
      <c r="N30" s="58"/>
    </row>
    <row r="31" spans="1:15" ht="17.25" customHeight="1" x14ac:dyDescent="0.25">
      <c r="A31" s="115">
        <v>3214</v>
      </c>
      <c r="B31" s="116" t="s">
        <v>12</v>
      </c>
      <c r="C31" s="146">
        <v>500</v>
      </c>
      <c r="D31" s="153">
        <f t="shared" ref="D31" si="51">E31-C31</f>
        <v>0</v>
      </c>
      <c r="E31" s="153">
        <f t="shared" ref="E31" si="52">F31+G31+H31+I31+J31+K31+L31</f>
        <v>500</v>
      </c>
      <c r="F31" s="151">
        <v>0</v>
      </c>
      <c r="G31" s="151"/>
      <c r="H31" s="151">
        <v>0</v>
      </c>
      <c r="I31" s="151">
        <v>0</v>
      </c>
      <c r="J31" s="151">
        <v>500</v>
      </c>
      <c r="K31" s="151">
        <v>0</v>
      </c>
      <c r="L31" s="151">
        <v>0</v>
      </c>
      <c r="M31" s="58"/>
      <c r="N31" s="58"/>
    </row>
    <row r="32" spans="1:15" x14ac:dyDescent="0.25">
      <c r="A32" s="117">
        <v>322</v>
      </c>
      <c r="B32" s="118" t="s">
        <v>149</v>
      </c>
      <c r="C32" s="145">
        <f>C33+C34+C35+C36+C37+C38</f>
        <v>946104</v>
      </c>
      <c r="D32" s="143">
        <f t="shared" ref="D32" si="53">E32-C32</f>
        <v>3719</v>
      </c>
      <c r="E32" s="143">
        <f t="shared" ref="E32" si="54">F32+G32+H32+I32+J32+K32+L32</f>
        <v>949823</v>
      </c>
      <c r="F32" s="150">
        <f>F33+F34+F35+F36+F37+F38</f>
        <v>834776</v>
      </c>
      <c r="G32" s="150">
        <f t="shared" ref="G32:L32" si="55">G33+G34+G35+G36+G37+G38</f>
        <v>30617</v>
      </c>
      <c r="H32" s="150">
        <f t="shared" si="55"/>
        <v>2295</v>
      </c>
      <c r="I32" s="150">
        <f t="shared" si="55"/>
        <v>42398</v>
      </c>
      <c r="J32" s="150">
        <f t="shared" si="55"/>
        <v>39737</v>
      </c>
      <c r="K32" s="150">
        <f t="shared" si="55"/>
        <v>0</v>
      </c>
      <c r="L32" s="150">
        <f t="shared" si="55"/>
        <v>0</v>
      </c>
      <c r="M32" s="58"/>
      <c r="N32" s="58"/>
    </row>
    <row r="33" spans="1:14" ht="28.5" customHeight="1" x14ac:dyDescent="0.25">
      <c r="A33" s="113">
        <v>3221</v>
      </c>
      <c r="B33" s="114" t="s">
        <v>13</v>
      </c>
      <c r="C33" s="146">
        <v>72822</v>
      </c>
      <c r="D33" s="153">
        <f t="shared" ref="D33" si="56">E33-C33</f>
        <v>3090</v>
      </c>
      <c r="E33" s="153">
        <f t="shared" ref="E33" si="57">F33+G33+H33+I33+J33+K33+L33</f>
        <v>75912</v>
      </c>
      <c r="F33" s="151">
        <v>47976</v>
      </c>
      <c r="G33" s="151">
        <v>4986</v>
      </c>
      <c r="H33" s="151">
        <v>2295</v>
      </c>
      <c r="I33" s="151">
        <v>18655</v>
      </c>
      <c r="J33" s="151">
        <v>2000</v>
      </c>
      <c r="K33" s="151"/>
      <c r="L33" s="151">
        <v>0</v>
      </c>
      <c r="M33" s="58"/>
      <c r="N33" s="58"/>
    </row>
    <row r="34" spans="1:14" x14ac:dyDescent="0.25">
      <c r="A34" s="113">
        <v>3222</v>
      </c>
      <c r="B34" s="114" t="s">
        <v>14</v>
      </c>
      <c r="C34" s="146">
        <v>88650</v>
      </c>
      <c r="D34" s="153">
        <f t="shared" ref="D34" si="58">E34-C34</f>
        <v>-14417</v>
      </c>
      <c r="E34" s="153">
        <f t="shared" ref="E34" si="59">F34+G34+H34+I34+J34+K34+L34</f>
        <v>74233</v>
      </c>
      <c r="F34" s="151">
        <v>18000</v>
      </c>
      <c r="G34" s="151">
        <v>23249</v>
      </c>
      <c r="H34" s="151">
        <v>0</v>
      </c>
      <c r="I34" s="151">
        <v>21398</v>
      </c>
      <c r="J34" s="151">
        <v>11586</v>
      </c>
      <c r="K34" s="151">
        <v>0</v>
      </c>
      <c r="L34" s="151">
        <v>0</v>
      </c>
      <c r="M34" s="58"/>
      <c r="N34" s="58"/>
    </row>
    <row r="35" spans="1:14" ht="15.75" customHeight="1" x14ac:dyDescent="0.25">
      <c r="A35" s="113">
        <v>3223</v>
      </c>
      <c r="B35" s="114" t="s">
        <v>15</v>
      </c>
      <c r="C35" s="146">
        <v>740000</v>
      </c>
      <c r="D35" s="153">
        <f t="shared" ref="D35" si="60">E35-C35</f>
        <v>25000</v>
      </c>
      <c r="E35" s="153">
        <f t="shared" ref="E35" si="61">F35+G35+H35+I35+J35+K35+L35</f>
        <v>765000</v>
      </c>
      <c r="F35" s="151">
        <v>765000</v>
      </c>
      <c r="G35" s="151">
        <v>0</v>
      </c>
      <c r="H35" s="151">
        <v>0</v>
      </c>
      <c r="I35" s="151">
        <v>0</v>
      </c>
      <c r="J35" s="151">
        <v>0</v>
      </c>
      <c r="K35" s="151">
        <v>0</v>
      </c>
      <c r="L35" s="151">
        <v>0</v>
      </c>
      <c r="M35" s="57"/>
      <c r="N35" s="57"/>
    </row>
    <row r="36" spans="1:14" ht="30" customHeight="1" x14ac:dyDescent="0.25">
      <c r="A36" s="113">
        <v>3224</v>
      </c>
      <c r="B36" s="114" t="s">
        <v>16</v>
      </c>
      <c r="C36" s="146">
        <v>28000</v>
      </c>
      <c r="D36" s="153">
        <f t="shared" ref="D36" si="62">E36-C36</f>
        <v>-6500</v>
      </c>
      <c r="E36" s="153">
        <f t="shared" ref="E36" si="63">F36+G36+H36+I36+J36+K36+L36</f>
        <v>21500</v>
      </c>
      <c r="F36" s="151">
        <v>3000</v>
      </c>
      <c r="G36" s="151">
        <v>0</v>
      </c>
      <c r="H36" s="151">
        <v>0</v>
      </c>
      <c r="I36" s="151">
        <v>0</v>
      </c>
      <c r="J36" s="151">
        <v>18500</v>
      </c>
      <c r="K36" s="151">
        <v>0</v>
      </c>
      <c r="L36" s="151">
        <v>0</v>
      </c>
      <c r="M36" s="58"/>
      <c r="N36" s="58"/>
    </row>
    <row r="37" spans="1:14" x14ac:dyDescent="0.25">
      <c r="A37" s="113">
        <v>3225</v>
      </c>
      <c r="B37" s="114" t="s">
        <v>17</v>
      </c>
      <c r="C37" s="146">
        <v>8500</v>
      </c>
      <c r="D37" s="153">
        <f t="shared" ref="D37" si="64">E37-C37</f>
        <v>-5355</v>
      </c>
      <c r="E37" s="153">
        <f t="shared" ref="E37" si="65">F37+G37+H37+I37+J37+K37+L37</f>
        <v>3145</v>
      </c>
      <c r="F37" s="151">
        <v>800</v>
      </c>
      <c r="G37" s="151">
        <v>0</v>
      </c>
      <c r="H37" s="151">
        <v>0</v>
      </c>
      <c r="I37" s="151">
        <v>2345</v>
      </c>
      <c r="J37" s="151">
        <v>0</v>
      </c>
      <c r="K37" s="151">
        <v>0</v>
      </c>
      <c r="L37" s="151">
        <v>0</v>
      </c>
      <c r="M37" s="58"/>
      <c r="N37" s="58"/>
    </row>
    <row r="38" spans="1:14" ht="17.25" customHeight="1" x14ac:dyDescent="0.25">
      <c r="A38" s="115">
        <v>3227</v>
      </c>
      <c r="B38" s="116" t="s">
        <v>18</v>
      </c>
      <c r="C38" s="146">
        <v>8132</v>
      </c>
      <c r="D38" s="153">
        <f t="shared" ref="D38" si="66">E38-C38</f>
        <v>1901</v>
      </c>
      <c r="E38" s="153">
        <f t="shared" ref="E38" si="67">F38+G38+H38+I38+J38+K38+L38</f>
        <v>10033</v>
      </c>
      <c r="F38" s="151">
        <v>0</v>
      </c>
      <c r="G38" s="151">
        <v>2382</v>
      </c>
      <c r="H38" s="151">
        <v>0</v>
      </c>
      <c r="I38" s="151">
        <v>0</v>
      </c>
      <c r="J38" s="151">
        <v>7651</v>
      </c>
      <c r="K38" s="151">
        <v>0</v>
      </c>
      <c r="L38" s="151">
        <v>0</v>
      </c>
      <c r="M38" s="58"/>
      <c r="N38" s="58"/>
    </row>
    <row r="39" spans="1:14" x14ac:dyDescent="0.25">
      <c r="A39" s="117">
        <v>323</v>
      </c>
      <c r="B39" s="118" t="s">
        <v>150</v>
      </c>
      <c r="C39" s="145">
        <f>C40+C41+C42+C43+C44+C45+C46+C47+C48</f>
        <v>665945</v>
      </c>
      <c r="D39" s="143">
        <f t="shared" ref="D39" si="68">E39-C39</f>
        <v>-26682</v>
      </c>
      <c r="E39" s="143">
        <f t="shared" ref="E39" si="69">F39+G39+H39+I39+J39+K39+L39</f>
        <v>639263</v>
      </c>
      <c r="F39" s="150">
        <f t="shared" ref="F39:L39" si="70">F40+F41+F42+F43+F44+F45+F46+F47+F48</f>
        <v>366300</v>
      </c>
      <c r="G39" s="150">
        <f t="shared" si="70"/>
        <v>96750</v>
      </c>
      <c r="H39" s="150">
        <f t="shared" si="70"/>
        <v>0</v>
      </c>
      <c r="I39" s="150">
        <f t="shared" si="70"/>
        <v>55013</v>
      </c>
      <c r="J39" s="150">
        <f t="shared" si="70"/>
        <v>121200</v>
      </c>
      <c r="K39" s="150">
        <f t="shared" si="70"/>
        <v>0</v>
      </c>
      <c r="L39" s="150">
        <f t="shared" si="70"/>
        <v>0</v>
      </c>
      <c r="M39" s="58"/>
      <c r="N39" s="58"/>
    </row>
    <row r="40" spans="1:14" ht="15.75" customHeight="1" x14ac:dyDescent="0.25">
      <c r="A40" s="113">
        <v>3231</v>
      </c>
      <c r="B40" s="114" t="s">
        <v>19</v>
      </c>
      <c r="C40" s="146">
        <v>28100</v>
      </c>
      <c r="D40" s="153">
        <f t="shared" ref="D40:D52" si="71">E40-C40</f>
        <v>-3790</v>
      </c>
      <c r="E40" s="153">
        <f t="shared" ref="E40:E42" si="72">F40+G40+H40+I40+J40+K40+L40</f>
        <v>24310</v>
      </c>
      <c r="F40" s="151">
        <v>23000</v>
      </c>
      <c r="G40" s="151">
        <v>1310</v>
      </c>
      <c r="H40" s="151">
        <v>0</v>
      </c>
      <c r="I40" s="151">
        <v>0</v>
      </c>
      <c r="J40" s="151"/>
      <c r="K40" s="151">
        <v>0</v>
      </c>
      <c r="L40" s="151">
        <v>0</v>
      </c>
      <c r="M40" s="58"/>
      <c r="N40" s="58"/>
    </row>
    <row r="41" spans="1:14" ht="16.5" customHeight="1" x14ac:dyDescent="0.25">
      <c r="A41" s="113">
        <v>3232</v>
      </c>
      <c r="B41" s="175" t="s">
        <v>20</v>
      </c>
      <c r="C41" s="146">
        <v>193675</v>
      </c>
      <c r="D41" s="153">
        <f t="shared" si="71"/>
        <v>-20972</v>
      </c>
      <c r="E41" s="153">
        <f t="shared" si="72"/>
        <v>172703</v>
      </c>
      <c r="F41" s="160">
        <v>165500</v>
      </c>
      <c r="G41" s="151">
        <v>0</v>
      </c>
      <c r="H41" s="151">
        <v>0</v>
      </c>
      <c r="I41" s="151">
        <v>7203</v>
      </c>
      <c r="J41" s="151">
        <v>0</v>
      </c>
      <c r="K41" s="151">
        <v>0</v>
      </c>
      <c r="L41" s="151">
        <v>0</v>
      </c>
      <c r="M41" s="58"/>
      <c r="N41" s="58"/>
    </row>
    <row r="42" spans="1:14" x14ac:dyDescent="0.25">
      <c r="A42" s="113">
        <v>3233</v>
      </c>
      <c r="B42" s="114" t="s">
        <v>21</v>
      </c>
      <c r="C42" s="146">
        <v>6600</v>
      </c>
      <c r="D42" s="153">
        <f t="shared" si="71"/>
        <v>-3962</v>
      </c>
      <c r="E42" s="153">
        <f t="shared" si="72"/>
        <v>2638</v>
      </c>
      <c r="F42" s="151">
        <v>0</v>
      </c>
      <c r="G42" s="151">
        <v>2188</v>
      </c>
      <c r="H42" s="151">
        <v>0</v>
      </c>
      <c r="I42" s="151">
        <v>0</v>
      </c>
      <c r="J42" s="151">
        <v>450</v>
      </c>
      <c r="K42" s="151">
        <v>0</v>
      </c>
      <c r="L42" s="151">
        <v>0</v>
      </c>
      <c r="M42" s="58"/>
      <c r="N42" s="58"/>
    </row>
    <row r="43" spans="1:14" x14ac:dyDescent="0.25">
      <c r="A43" s="113">
        <v>3234</v>
      </c>
      <c r="B43" s="114" t="s">
        <v>22</v>
      </c>
      <c r="C43" s="146">
        <v>112000</v>
      </c>
      <c r="D43" s="153">
        <f t="shared" si="71"/>
        <v>1081</v>
      </c>
      <c r="E43" s="153">
        <f>F43+G43+H43+I43+J43+K43+L43</f>
        <v>113081</v>
      </c>
      <c r="F43" s="151">
        <v>109000</v>
      </c>
      <c r="G43" s="151">
        <v>4081</v>
      </c>
      <c r="H43" s="151">
        <v>0</v>
      </c>
      <c r="I43" s="151">
        <v>0</v>
      </c>
      <c r="J43" s="151">
        <v>0</v>
      </c>
      <c r="K43" s="151">
        <v>0</v>
      </c>
      <c r="L43" s="151">
        <v>0</v>
      </c>
      <c r="M43" s="58"/>
      <c r="N43" s="58"/>
    </row>
    <row r="44" spans="1:14" ht="15.75" customHeight="1" x14ac:dyDescent="0.25">
      <c r="A44" s="113">
        <v>3235</v>
      </c>
      <c r="B44" s="114" t="s">
        <v>23</v>
      </c>
      <c r="C44" s="146">
        <v>5600</v>
      </c>
      <c r="D44" s="153">
        <f t="shared" si="71"/>
        <v>3423</v>
      </c>
      <c r="E44" s="153">
        <f t="shared" ref="E44:E52" si="73">F44+G44+H44+I44+J44+K44+L44</f>
        <v>9023</v>
      </c>
      <c r="F44" s="151">
        <v>0</v>
      </c>
      <c r="G44" s="151">
        <v>3338</v>
      </c>
      <c r="H44" s="151">
        <v>0</v>
      </c>
      <c r="I44" s="151">
        <v>5685</v>
      </c>
      <c r="J44" s="151">
        <v>0</v>
      </c>
      <c r="K44" s="151">
        <v>0</v>
      </c>
      <c r="L44" s="151">
        <v>0</v>
      </c>
      <c r="M44" s="58"/>
      <c r="N44" s="58"/>
    </row>
    <row r="45" spans="1:14" x14ac:dyDescent="0.25">
      <c r="A45" s="113">
        <v>3236</v>
      </c>
      <c r="B45" s="114" t="s">
        <v>24</v>
      </c>
      <c r="C45" s="146">
        <v>27520</v>
      </c>
      <c r="D45" s="153">
        <f t="shared" si="71"/>
        <v>-6020</v>
      </c>
      <c r="E45" s="153">
        <f t="shared" si="73"/>
        <v>21500</v>
      </c>
      <c r="F45" s="151">
        <v>21500</v>
      </c>
      <c r="G45" s="151">
        <v>0</v>
      </c>
      <c r="H45" s="151">
        <v>0</v>
      </c>
      <c r="I45" s="151">
        <v>0</v>
      </c>
      <c r="J45" s="151">
        <v>0</v>
      </c>
      <c r="K45" s="151">
        <v>0</v>
      </c>
      <c r="L45" s="151">
        <v>0</v>
      </c>
      <c r="M45" s="57"/>
      <c r="N45" s="57"/>
    </row>
    <row r="46" spans="1:14" x14ac:dyDescent="0.25">
      <c r="A46" s="113">
        <v>3237</v>
      </c>
      <c r="B46" s="114" t="s">
        <v>25</v>
      </c>
      <c r="C46" s="146">
        <v>246550</v>
      </c>
      <c r="D46" s="153">
        <f t="shared" si="71"/>
        <v>1876</v>
      </c>
      <c r="E46" s="153">
        <f t="shared" si="73"/>
        <v>248426</v>
      </c>
      <c r="F46" s="151">
        <v>21600</v>
      </c>
      <c r="G46" s="151">
        <v>84201</v>
      </c>
      <c r="H46" s="151">
        <v>0</v>
      </c>
      <c r="I46" s="151">
        <v>21875</v>
      </c>
      <c r="J46" s="151">
        <v>120750</v>
      </c>
      <c r="K46" s="151">
        <v>0</v>
      </c>
      <c r="L46" s="151">
        <v>0</v>
      </c>
      <c r="M46" s="58"/>
      <c r="N46" s="58"/>
    </row>
    <row r="47" spans="1:14" x14ac:dyDescent="0.25">
      <c r="A47" s="113">
        <v>3238</v>
      </c>
      <c r="B47" s="114" t="s">
        <v>26</v>
      </c>
      <c r="C47" s="146">
        <v>7600</v>
      </c>
      <c r="D47" s="153">
        <f t="shared" si="71"/>
        <v>0</v>
      </c>
      <c r="E47" s="153">
        <f t="shared" si="73"/>
        <v>7600</v>
      </c>
      <c r="F47" s="151">
        <v>7600</v>
      </c>
      <c r="G47" s="151">
        <v>0</v>
      </c>
      <c r="H47" s="151">
        <v>0</v>
      </c>
      <c r="I47" s="151">
        <v>0</v>
      </c>
      <c r="J47" s="151">
        <v>0</v>
      </c>
      <c r="K47" s="151">
        <v>0</v>
      </c>
      <c r="L47" s="151">
        <v>0</v>
      </c>
      <c r="M47" s="57"/>
      <c r="N47" s="57"/>
    </row>
    <row r="48" spans="1:14" x14ac:dyDescent="0.25">
      <c r="A48" s="113">
        <v>3239</v>
      </c>
      <c r="B48" s="114" t="s">
        <v>27</v>
      </c>
      <c r="C48" s="146">
        <v>38300</v>
      </c>
      <c r="D48" s="153">
        <f t="shared" si="71"/>
        <v>1682</v>
      </c>
      <c r="E48" s="153">
        <f t="shared" si="73"/>
        <v>39982</v>
      </c>
      <c r="F48" s="151">
        <v>18100</v>
      </c>
      <c r="G48" s="151">
        <v>1632</v>
      </c>
      <c r="H48" s="151">
        <v>0</v>
      </c>
      <c r="I48" s="151">
        <v>20250</v>
      </c>
      <c r="J48" s="151"/>
      <c r="K48" s="151">
        <v>0</v>
      </c>
      <c r="L48" s="151">
        <v>0</v>
      </c>
      <c r="M48" s="58"/>
      <c r="N48" s="58"/>
    </row>
    <row r="49" spans="1:14" ht="29.25" customHeight="1" x14ac:dyDescent="0.25">
      <c r="A49" s="117">
        <v>324</v>
      </c>
      <c r="B49" s="118" t="s">
        <v>151</v>
      </c>
      <c r="C49" s="145">
        <f>C50</f>
        <v>273178</v>
      </c>
      <c r="D49" s="143">
        <f t="shared" si="71"/>
        <v>-14</v>
      </c>
      <c r="E49" s="143">
        <f t="shared" si="73"/>
        <v>273164</v>
      </c>
      <c r="F49" s="150">
        <f t="shared" ref="F49:L49" si="74">F50</f>
        <v>0</v>
      </c>
      <c r="G49" s="150">
        <f t="shared" si="74"/>
        <v>272643</v>
      </c>
      <c r="H49" s="150">
        <f t="shared" si="74"/>
        <v>0</v>
      </c>
      <c r="I49" s="150">
        <f t="shared" si="74"/>
        <v>0</v>
      </c>
      <c r="J49" s="150">
        <f t="shared" si="74"/>
        <v>521</v>
      </c>
      <c r="K49" s="150">
        <f t="shared" si="74"/>
        <v>0</v>
      </c>
      <c r="L49" s="150">
        <f t="shared" si="74"/>
        <v>0</v>
      </c>
      <c r="M49" s="58"/>
      <c r="N49" s="58"/>
    </row>
    <row r="50" spans="1:14" x14ac:dyDescent="0.25">
      <c r="A50" s="113">
        <v>3241</v>
      </c>
      <c r="B50" s="116" t="s">
        <v>152</v>
      </c>
      <c r="C50" s="146">
        <v>273178</v>
      </c>
      <c r="D50" s="153">
        <f t="shared" si="71"/>
        <v>-14</v>
      </c>
      <c r="E50" s="153">
        <f t="shared" si="73"/>
        <v>273164</v>
      </c>
      <c r="F50" s="151">
        <v>0</v>
      </c>
      <c r="G50" s="151">
        <v>272643</v>
      </c>
      <c r="H50" s="151">
        <v>0</v>
      </c>
      <c r="I50" s="151">
        <v>0</v>
      </c>
      <c r="J50" s="151">
        <v>521</v>
      </c>
      <c r="K50" s="151">
        <v>0</v>
      </c>
      <c r="L50" s="151">
        <v>0</v>
      </c>
      <c r="M50" s="58"/>
      <c r="N50" s="58"/>
    </row>
    <row r="51" spans="1:14" ht="28.5" customHeight="1" x14ac:dyDescent="0.25">
      <c r="A51" s="117">
        <v>329</v>
      </c>
      <c r="B51" s="118" t="s">
        <v>153</v>
      </c>
      <c r="C51" s="145">
        <f>C52+C53+C54+C55+C56+C57</f>
        <v>114104</v>
      </c>
      <c r="D51" s="143">
        <f t="shared" si="71"/>
        <v>-11392</v>
      </c>
      <c r="E51" s="143">
        <f t="shared" si="73"/>
        <v>102712</v>
      </c>
      <c r="F51" s="150">
        <f>F52+F53+F54+F55+F56+F57</f>
        <v>29595</v>
      </c>
      <c r="G51" s="150">
        <f t="shared" ref="G51:L51" si="75">G52+G53+G54+G55+G56+G57</f>
        <v>42962</v>
      </c>
      <c r="H51" s="150">
        <f t="shared" si="75"/>
        <v>0</v>
      </c>
      <c r="I51" s="150">
        <f t="shared" si="75"/>
        <v>20000</v>
      </c>
      <c r="J51" s="150">
        <f t="shared" si="75"/>
        <v>10155</v>
      </c>
      <c r="K51" s="150">
        <f t="shared" si="75"/>
        <v>0</v>
      </c>
      <c r="L51" s="150">
        <f t="shared" si="75"/>
        <v>0</v>
      </c>
      <c r="M51" s="58"/>
      <c r="N51" s="58"/>
    </row>
    <row r="52" spans="1:14" ht="30" x14ac:dyDescent="0.25">
      <c r="A52" s="113">
        <v>3291</v>
      </c>
      <c r="B52" s="114" t="s">
        <v>41</v>
      </c>
      <c r="C52" s="146">
        <v>0</v>
      </c>
      <c r="D52" s="153">
        <f t="shared" si="71"/>
        <v>0</v>
      </c>
      <c r="E52" s="153">
        <f t="shared" si="73"/>
        <v>0</v>
      </c>
      <c r="F52" s="151">
        <v>0</v>
      </c>
      <c r="G52" s="151"/>
      <c r="H52" s="151">
        <v>0</v>
      </c>
      <c r="I52" s="151">
        <v>0</v>
      </c>
      <c r="J52" s="151">
        <v>0</v>
      </c>
      <c r="K52" s="151">
        <v>0</v>
      </c>
      <c r="L52" s="151">
        <v>0</v>
      </c>
      <c r="M52" s="58"/>
      <c r="N52" s="58"/>
    </row>
    <row r="53" spans="1:14" ht="17.25" customHeight="1" x14ac:dyDescent="0.25">
      <c r="A53" s="113">
        <v>3292</v>
      </c>
      <c r="B53" s="114" t="s">
        <v>29</v>
      </c>
      <c r="C53" s="146">
        <v>22400</v>
      </c>
      <c r="D53" s="153">
        <f t="shared" ref="D53:D67" si="76">E53-C53</f>
        <v>730</v>
      </c>
      <c r="E53" s="153">
        <f t="shared" ref="E53:E63" si="77">F53+G53+H53+I53+J53+K53+L53</f>
        <v>23130</v>
      </c>
      <c r="F53" s="151">
        <v>22100</v>
      </c>
      <c r="G53" s="151">
        <v>942</v>
      </c>
      <c r="H53" s="151">
        <v>0</v>
      </c>
      <c r="I53" s="151">
        <v>0</v>
      </c>
      <c r="J53" s="151">
        <v>88</v>
      </c>
      <c r="K53" s="151">
        <v>0</v>
      </c>
      <c r="L53" s="151">
        <v>0</v>
      </c>
      <c r="M53" s="57"/>
      <c r="N53" s="57"/>
    </row>
    <row r="54" spans="1:14" ht="16.5" customHeight="1" x14ac:dyDescent="0.25">
      <c r="A54" s="113">
        <v>3293</v>
      </c>
      <c r="B54" s="114" t="s">
        <v>30</v>
      </c>
      <c r="C54" s="146">
        <v>4500</v>
      </c>
      <c r="D54" s="153">
        <f t="shared" si="76"/>
        <v>600</v>
      </c>
      <c r="E54" s="153">
        <f t="shared" si="77"/>
        <v>5100</v>
      </c>
      <c r="F54" s="151">
        <v>1900</v>
      </c>
      <c r="G54" s="151">
        <v>0</v>
      </c>
      <c r="H54" s="151">
        <v>0</v>
      </c>
      <c r="I54" s="151"/>
      <c r="J54" s="151">
        <v>3200</v>
      </c>
      <c r="K54" s="151"/>
      <c r="L54" s="151">
        <v>0</v>
      </c>
      <c r="M54" s="57"/>
      <c r="N54" s="57"/>
    </row>
    <row r="55" spans="1:14" ht="15.75" customHeight="1" x14ac:dyDescent="0.25">
      <c r="A55" s="113">
        <v>3294</v>
      </c>
      <c r="B55" s="114" t="s">
        <v>154</v>
      </c>
      <c r="C55" s="146">
        <v>5700</v>
      </c>
      <c r="D55" s="153">
        <f t="shared" si="76"/>
        <v>-4131</v>
      </c>
      <c r="E55" s="153">
        <f t="shared" si="77"/>
        <v>1569</v>
      </c>
      <c r="F55" s="151">
        <v>250</v>
      </c>
      <c r="G55" s="151"/>
      <c r="H55" s="151">
        <v>0</v>
      </c>
      <c r="I55" s="151">
        <v>0</v>
      </c>
      <c r="J55" s="151">
        <v>1319</v>
      </c>
      <c r="K55" s="151">
        <v>0</v>
      </c>
      <c r="L55" s="151">
        <v>0</v>
      </c>
      <c r="M55" s="58"/>
      <c r="N55" s="58"/>
    </row>
    <row r="56" spans="1:14" ht="17.25" customHeight="1" x14ac:dyDescent="0.25">
      <c r="A56" s="115">
        <v>3295</v>
      </c>
      <c r="B56" s="116" t="s">
        <v>31</v>
      </c>
      <c r="C56" s="146">
        <v>37504</v>
      </c>
      <c r="D56" s="153">
        <f t="shared" si="76"/>
        <v>-3056</v>
      </c>
      <c r="E56" s="153">
        <f t="shared" si="77"/>
        <v>34448</v>
      </c>
      <c r="F56" s="151">
        <v>345</v>
      </c>
      <c r="G56" s="151">
        <v>34055</v>
      </c>
      <c r="H56" s="151">
        <v>0</v>
      </c>
      <c r="I56" s="151"/>
      <c r="J56" s="151">
        <v>48</v>
      </c>
      <c r="K56" s="151">
        <v>0</v>
      </c>
      <c r="L56" s="151">
        <v>0</v>
      </c>
      <c r="M56" s="58"/>
      <c r="N56" s="58"/>
    </row>
    <row r="57" spans="1:14" ht="16.5" customHeight="1" x14ac:dyDescent="0.25">
      <c r="A57" s="113">
        <v>3299</v>
      </c>
      <c r="B57" s="114" t="s">
        <v>28</v>
      </c>
      <c r="C57" s="146">
        <v>44000</v>
      </c>
      <c r="D57" s="153">
        <f t="shared" si="76"/>
        <v>-5535</v>
      </c>
      <c r="E57" s="153">
        <f t="shared" si="77"/>
        <v>38465</v>
      </c>
      <c r="F57" s="151">
        <v>5000</v>
      </c>
      <c r="G57" s="151">
        <v>7965</v>
      </c>
      <c r="H57" s="151"/>
      <c r="I57" s="151">
        <v>20000</v>
      </c>
      <c r="J57" s="151">
        <v>5500</v>
      </c>
      <c r="K57" s="151">
        <v>0</v>
      </c>
      <c r="L57" s="151">
        <v>0</v>
      </c>
      <c r="M57" s="58"/>
      <c r="N57" s="58"/>
    </row>
    <row r="58" spans="1:14" ht="15" customHeight="1" x14ac:dyDescent="0.25">
      <c r="A58" s="117">
        <v>34</v>
      </c>
      <c r="B58" s="118" t="s">
        <v>155</v>
      </c>
      <c r="C58" s="145">
        <f>C59</f>
        <v>4930</v>
      </c>
      <c r="D58" s="143">
        <f t="shared" si="76"/>
        <v>301</v>
      </c>
      <c r="E58" s="143">
        <f t="shared" si="77"/>
        <v>5231</v>
      </c>
      <c r="F58" s="150">
        <f t="shared" ref="F58:L58" si="78">F59</f>
        <v>4890</v>
      </c>
      <c r="G58" s="150">
        <f t="shared" si="78"/>
        <v>0</v>
      </c>
      <c r="H58" s="150">
        <f t="shared" si="78"/>
        <v>0</v>
      </c>
      <c r="I58" s="150">
        <f t="shared" si="78"/>
        <v>0</v>
      </c>
      <c r="J58" s="150">
        <f t="shared" si="78"/>
        <v>341</v>
      </c>
      <c r="K58" s="150">
        <f t="shared" si="78"/>
        <v>0</v>
      </c>
      <c r="L58" s="150">
        <f t="shared" si="78"/>
        <v>0</v>
      </c>
      <c r="M58" s="58"/>
      <c r="N58" s="58"/>
    </row>
    <row r="59" spans="1:14" ht="16.5" customHeight="1" x14ac:dyDescent="0.25">
      <c r="A59" s="111">
        <v>343</v>
      </c>
      <c r="B59" s="112" t="s">
        <v>156</v>
      </c>
      <c r="C59" s="145">
        <f>C60+C61+C62+C63</f>
        <v>4930</v>
      </c>
      <c r="D59" s="143">
        <f t="shared" si="76"/>
        <v>301</v>
      </c>
      <c r="E59" s="143">
        <f t="shared" si="77"/>
        <v>5231</v>
      </c>
      <c r="F59" s="150">
        <f>F60+F61+F62+F63</f>
        <v>4890</v>
      </c>
      <c r="G59" s="150">
        <f t="shared" ref="G59:L59" si="79">G60+G61+G62+G63</f>
        <v>0</v>
      </c>
      <c r="H59" s="150">
        <f t="shared" si="79"/>
        <v>0</v>
      </c>
      <c r="I59" s="150">
        <f t="shared" si="79"/>
        <v>0</v>
      </c>
      <c r="J59" s="150">
        <f t="shared" si="79"/>
        <v>341</v>
      </c>
      <c r="K59" s="150">
        <f t="shared" si="79"/>
        <v>0</v>
      </c>
      <c r="L59" s="150">
        <f t="shared" si="79"/>
        <v>0</v>
      </c>
      <c r="M59" s="57"/>
      <c r="N59" s="57"/>
    </row>
    <row r="60" spans="1:14" ht="29.25" customHeight="1" x14ac:dyDescent="0.25">
      <c r="A60" s="113">
        <v>3431</v>
      </c>
      <c r="B60" s="114" t="s">
        <v>32</v>
      </c>
      <c r="C60" s="146">
        <v>4930</v>
      </c>
      <c r="D60" s="153">
        <f t="shared" si="76"/>
        <v>-70</v>
      </c>
      <c r="E60" s="153">
        <f t="shared" si="77"/>
        <v>4860</v>
      </c>
      <c r="F60" s="151">
        <v>4850</v>
      </c>
      <c r="G60" s="151"/>
      <c r="H60" s="151">
        <v>0</v>
      </c>
      <c r="I60" s="151">
        <v>0</v>
      </c>
      <c r="J60" s="151">
        <v>10</v>
      </c>
      <c r="K60" s="151">
        <v>0</v>
      </c>
      <c r="L60" s="151">
        <v>0</v>
      </c>
      <c r="M60" s="57"/>
      <c r="N60" s="57"/>
    </row>
    <row r="61" spans="1:14" ht="30" x14ac:dyDescent="0.25">
      <c r="A61" s="113">
        <v>3432</v>
      </c>
      <c r="B61" s="114" t="s">
        <v>117</v>
      </c>
      <c r="C61" s="146">
        <v>0</v>
      </c>
      <c r="D61" s="153">
        <f t="shared" si="76"/>
        <v>331</v>
      </c>
      <c r="E61" s="153">
        <f t="shared" si="77"/>
        <v>331</v>
      </c>
      <c r="F61" s="151"/>
      <c r="G61" s="151">
        <v>0</v>
      </c>
      <c r="H61" s="151">
        <v>0</v>
      </c>
      <c r="I61" s="151">
        <v>0</v>
      </c>
      <c r="J61" s="151">
        <v>331</v>
      </c>
      <c r="K61" s="151">
        <v>0</v>
      </c>
      <c r="L61" s="151">
        <v>0</v>
      </c>
      <c r="M61" s="57"/>
      <c r="N61" s="57"/>
    </row>
    <row r="62" spans="1:14" x14ac:dyDescent="0.25">
      <c r="A62" s="113">
        <v>3433</v>
      </c>
      <c r="B62" s="114" t="s">
        <v>33</v>
      </c>
      <c r="C62" s="146">
        <v>0</v>
      </c>
      <c r="D62" s="153">
        <f t="shared" si="76"/>
        <v>0</v>
      </c>
      <c r="E62" s="153">
        <f t="shared" si="77"/>
        <v>0</v>
      </c>
      <c r="F62" s="151"/>
      <c r="G62" s="151">
        <v>0</v>
      </c>
      <c r="H62" s="151">
        <v>0</v>
      </c>
      <c r="I62" s="151">
        <v>0</v>
      </c>
      <c r="J62" s="151">
        <v>0</v>
      </c>
      <c r="K62" s="151">
        <v>0</v>
      </c>
      <c r="L62" s="151">
        <v>0</v>
      </c>
      <c r="M62" s="58"/>
      <c r="N62" s="58"/>
    </row>
    <row r="63" spans="1:14" ht="17.25" customHeight="1" x14ac:dyDescent="0.25">
      <c r="A63" s="113">
        <v>3434</v>
      </c>
      <c r="B63" s="114" t="s">
        <v>34</v>
      </c>
      <c r="C63" s="146">
        <v>0</v>
      </c>
      <c r="D63" s="153">
        <f t="shared" si="76"/>
        <v>40</v>
      </c>
      <c r="E63" s="153">
        <f t="shared" si="77"/>
        <v>40</v>
      </c>
      <c r="F63" s="151">
        <v>40</v>
      </c>
      <c r="G63" s="151">
        <v>0</v>
      </c>
      <c r="H63" s="151">
        <v>0</v>
      </c>
      <c r="I63" s="151">
        <v>0</v>
      </c>
      <c r="J63" s="151">
        <v>0</v>
      </c>
      <c r="K63" s="151">
        <v>0</v>
      </c>
      <c r="L63" s="151">
        <v>0</v>
      </c>
      <c r="M63" s="57"/>
      <c r="N63" s="57"/>
    </row>
    <row r="64" spans="1:14" ht="28.5" customHeight="1" x14ac:dyDescent="0.25">
      <c r="A64" s="117">
        <v>36</v>
      </c>
      <c r="B64" s="119" t="s">
        <v>157</v>
      </c>
      <c r="C64" s="140">
        <f>C65+C68+C70+C72</f>
        <v>348000</v>
      </c>
      <c r="D64" s="143">
        <f t="shared" si="76"/>
        <v>-348000</v>
      </c>
      <c r="E64" s="140">
        <f t="shared" ref="E64:L65" si="80">E65</f>
        <v>0</v>
      </c>
      <c r="F64" s="152">
        <f>F65</f>
        <v>0</v>
      </c>
      <c r="G64" s="152">
        <f t="shared" si="80"/>
        <v>0</v>
      </c>
      <c r="H64" s="152">
        <f t="shared" si="80"/>
        <v>0</v>
      </c>
      <c r="I64" s="152">
        <f t="shared" si="80"/>
        <v>0</v>
      </c>
      <c r="J64" s="152">
        <f t="shared" si="80"/>
        <v>0</v>
      </c>
      <c r="K64" s="152">
        <f t="shared" si="80"/>
        <v>0</v>
      </c>
      <c r="L64" s="152">
        <f t="shared" si="80"/>
        <v>0</v>
      </c>
      <c r="M64" s="58"/>
      <c r="N64" s="58"/>
    </row>
    <row r="65" spans="1:14" ht="18" customHeight="1" x14ac:dyDescent="0.25">
      <c r="A65" s="117">
        <v>361</v>
      </c>
      <c r="B65" s="99" t="s">
        <v>158</v>
      </c>
      <c r="C65" s="140">
        <f>C66+C67</f>
        <v>348000</v>
      </c>
      <c r="D65" s="143">
        <f t="shared" si="76"/>
        <v>-348000</v>
      </c>
      <c r="E65" s="140">
        <f t="shared" si="80"/>
        <v>0</v>
      </c>
      <c r="F65" s="152">
        <f>F66+F67</f>
        <v>0</v>
      </c>
      <c r="G65" s="152">
        <f t="shared" ref="G65:L65" si="81">G66+G67</f>
        <v>0</v>
      </c>
      <c r="H65" s="152">
        <f t="shared" si="81"/>
        <v>0</v>
      </c>
      <c r="I65" s="152">
        <f t="shared" si="81"/>
        <v>0</v>
      </c>
      <c r="J65" s="152">
        <f t="shared" si="81"/>
        <v>0</v>
      </c>
      <c r="K65" s="152">
        <f t="shared" si="81"/>
        <v>0</v>
      </c>
      <c r="L65" s="152">
        <f t="shared" si="81"/>
        <v>0</v>
      </c>
      <c r="M65" s="58"/>
      <c r="N65" s="58"/>
    </row>
    <row r="66" spans="1:14" x14ac:dyDescent="0.25">
      <c r="A66" s="115">
        <v>3611</v>
      </c>
      <c r="B66" s="165" t="s">
        <v>118</v>
      </c>
      <c r="C66" s="141">
        <v>273000</v>
      </c>
      <c r="D66" s="153">
        <f t="shared" si="76"/>
        <v>-273000</v>
      </c>
      <c r="E66" s="153">
        <f t="shared" ref="E66" si="82">F66+G66+H66+I66+J66+K66+L66</f>
        <v>0</v>
      </c>
      <c r="F66" s="151">
        <v>0</v>
      </c>
      <c r="G66" s="151"/>
      <c r="H66" s="151">
        <v>0</v>
      </c>
      <c r="I66" s="151"/>
      <c r="J66" s="151"/>
      <c r="K66" s="151"/>
      <c r="L66" s="151"/>
      <c r="M66" s="58"/>
      <c r="N66" s="58"/>
    </row>
    <row r="67" spans="1:14" ht="15" customHeight="1" x14ac:dyDescent="0.25">
      <c r="A67" s="115">
        <v>3612</v>
      </c>
      <c r="B67" s="97" t="s">
        <v>119</v>
      </c>
      <c r="C67" s="141">
        <v>75000</v>
      </c>
      <c r="D67" s="153">
        <f t="shared" si="76"/>
        <v>-75000</v>
      </c>
      <c r="E67" s="141">
        <f>F67+G67+H67+I67+J67+K67+L67</f>
        <v>0</v>
      </c>
      <c r="F67" s="154">
        <v>0</v>
      </c>
      <c r="G67" s="154"/>
      <c r="H67" s="154">
        <v>0</v>
      </c>
      <c r="I67" s="154">
        <f t="shared" ref="E67:L69" si="83">I68</f>
        <v>0</v>
      </c>
      <c r="J67" s="154"/>
      <c r="K67" s="154"/>
      <c r="L67" s="154"/>
      <c r="M67" s="58"/>
      <c r="N67" s="58"/>
    </row>
    <row r="68" spans="1:14" ht="16.5" customHeight="1" x14ac:dyDescent="0.25">
      <c r="A68" s="117">
        <v>363</v>
      </c>
      <c r="B68" s="99" t="s">
        <v>159</v>
      </c>
      <c r="C68" s="140">
        <f>C69</f>
        <v>0</v>
      </c>
      <c r="D68" s="143">
        <f t="shared" ref="D68:D77" si="84">E68-C68</f>
        <v>0</v>
      </c>
      <c r="E68" s="140">
        <f>F68+G68+H68+I68+J68+K68+L68</f>
        <v>0</v>
      </c>
      <c r="F68" s="152">
        <f t="shared" si="83"/>
        <v>0</v>
      </c>
      <c r="G68" s="152">
        <f t="shared" si="83"/>
        <v>0</v>
      </c>
      <c r="H68" s="152">
        <f t="shared" si="83"/>
        <v>0</v>
      </c>
      <c r="I68" s="152">
        <f t="shared" si="83"/>
        <v>0</v>
      </c>
      <c r="J68" s="152">
        <f t="shared" si="83"/>
        <v>0</v>
      </c>
      <c r="K68" s="152">
        <f t="shared" si="83"/>
        <v>0</v>
      </c>
      <c r="L68" s="152">
        <f t="shared" si="83"/>
        <v>0</v>
      </c>
      <c r="M68" s="58"/>
      <c r="N68" s="58"/>
    </row>
    <row r="69" spans="1:14" ht="16.5" customHeight="1" x14ac:dyDescent="0.25">
      <c r="A69" s="115">
        <v>3631</v>
      </c>
      <c r="B69" s="97" t="s">
        <v>120</v>
      </c>
      <c r="C69" s="141"/>
      <c r="D69" s="153">
        <f t="shared" si="84"/>
        <v>0</v>
      </c>
      <c r="E69" s="141">
        <f t="shared" si="83"/>
        <v>0</v>
      </c>
      <c r="F69" s="154">
        <v>0</v>
      </c>
      <c r="G69" s="154">
        <v>0</v>
      </c>
      <c r="H69" s="154">
        <v>0</v>
      </c>
      <c r="I69" s="154">
        <v>0</v>
      </c>
      <c r="J69" s="154">
        <v>0</v>
      </c>
      <c r="K69" s="154">
        <v>0</v>
      </c>
      <c r="L69" s="154"/>
      <c r="M69" s="58"/>
      <c r="N69" s="58"/>
    </row>
    <row r="70" spans="1:14" ht="30" x14ac:dyDescent="0.25">
      <c r="A70" s="117">
        <v>366</v>
      </c>
      <c r="B70" s="119" t="s">
        <v>160</v>
      </c>
      <c r="C70" s="140">
        <f>C71</f>
        <v>0</v>
      </c>
      <c r="D70" s="144">
        <f t="shared" si="84"/>
        <v>0</v>
      </c>
      <c r="E70" s="144">
        <f t="shared" ref="E70:E77" si="85">F70+G70+H70+I70+J70+K70+L70</f>
        <v>0</v>
      </c>
      <c r="F70" s="155">
        <f>F71</f>
        <v>0</v>
      </c>
      <c r="G70" s="155">
        <f t="shared" ref="G70:L70" si="86">G71</f>
        <v>0</v>
      </c>
      <c r="H70" s="155">
        <f t="shared" si="86"/>
        <v>0</v>
      </c>
      <c r="I70" s="155">
        <f t="shared" si="86"/>
        <v>0</v>
      </c>
      <c r="J70" s="155">
        <f t="shared" si="86"/>
        <v>0</v>
      </c>
      <c r="K70" s="155">
        <f t="shared" si="86"/>
        <v>0</v>
      </c>
      <c r="L70" s="155">
        <f t="shared" si="86"/>
        <v>0</v>
      </c>
      <c r="M70" s="61"/>
      <c r="N70" s="61"/>
    </row>
    <row r="71" spans="1:14" ht="28.5" customHeight="1" x14ac:dyDescent="0.25">
      <c r="A71" s="128">
        <v>3661</v>
      </c>
      <c r="B71" s="165" t="s">
        <v>121</v>
      </c>
      <c r="C71" s="141"/>
      <c r="D71" s="153">
        <f t="shared" si="84"/>
        <v>0</v>
      </c>
      <c r="E71" s="153">
        <f t="shared" si="85"/>
        <v>0</v>
      </c>
      <c r="F71" s="154">
        <v>0</v>
      </c>
      <c r="G71" s="154">
        <v>0</v>
      </c>
      <c r="H71" s="154">
        <v>0</v>
      </c>
      <c r="I71" s="154">
        <v>0</v>
      </c>
      <c r="J71" s="154">
        <v>0</v>
      </c>
      <c r="K71" s="154">
        <v>0</v>
      </c>
      <c r="L71" s="154">
        <v>0</v>
      </c>
      <c r="M71" s="57"/>
      <c r="N71" s="57"/>
    </row>
    <row r="72" spans="1:14" ht="29.25" customHeight="1" x14ac:dyDescent="0.25">
      <c r="A72" s="120">
        <v>368</v>
      </c>
      <c r="B72" s="119" t="s">
        <v>161</v>
      </c>
      <c r="C72" s="140">
        <f>C73</f>
        <v>0</v>
      </c>
      <c r="D72" s="143">
        <f t="shared" si="84"/>
        <v>0</v>
      </c>
      <c r="E72" s="143">
        <f t="shared" si="85"/>
        <v>0</v>
      </c>
      <c r="F72" s="156">
        <f>F73</f>
        <v>0</v>
      </c>
      <c r="G72" s="156">
        <f t="shared" ref="G72:L72" si="87">G73</f>
        <v>0</v>
      </c>
      <c r="H72" s="156">
        <f t="shared" si="87"/>
        <v>0</v>
      </c>
      <c r="I72" s="156">
        <f t="shared" si="87"/>
        <v>0</v>
      </c>
      <c r="J72" s="156">
        <f t="shared" si="87"/>
        <v>0</v>
      </c>
      <c r="K72" s="156">
        <f t="shared" si="87"/>
        <v>0</v>
      </c>
      <c r="L72" s="156">
        <f t="shared" si="87"/>
        <v>0</v>
      </c>
      <c r="M72" s="57"/>
      <c r="N72" s="57"/>
    </row>
    <row r="73" spans="1:14" ht="28.5" customHeight="1" x14ac:dyDescent="0.25">
      <c r="A73" s="125">
        <v>3681</v>
      </c>
      <c r="B73" s="165" t="s">
        <v>122</v>
      </c>
      <c r="C73" s="147">
        <f t="shared" ref="C73:L73" si="88">C74</f>
        <v>0</v>
      </c>
      <c r="D73" s="153">
        <f t="shared" si="84"/>
        <v>0</v>
      </c>
      <c r="E73" s="153">
        <f t="shared" si="85"/>
        <v>0</v>
      </c>
      <c r="F73" s="157">
        <f t="shared" si="88"/>
        <v>0</v>
      </c>
      <c r="G73" s="157">
        <f>G74</f>
        <v>0</v>
      </c>
      <c r="H73" s="157">
        <f t="shared" si="88"/>
        <v>0</v>
      </c>
      <c r="I73" s="157">
        <f>I74</f>
        <v>0</v>
      </c>
      <c r="J73" s="157">
        <f t="shared" si="88"/>
        <v>0</v>
      </c>
      <c r="K73" s="157">
        <f t="shared" si="88"/>
        <v>0</v>
      </c>
      <c r="L73" s="157">
        <f t="shared" si="88"/>
        <v>0</v>
      </c>
      <c r="M73" s="57"/>
      <c r="N73" s="57"/>
    </row>
    <row r="74" spans="1:14" ht="29.25" customHeight="1" x14ac:dyDescent="0.25">
      <c r="A74" s="126">
        <v>37</v>
      </c>
      <c r="B74" s="119" t="s">
        <v>162</v>
      </c>
      <c r="C74" s="145">
        <f>C75</f>
        <v>0</v>
      </c>
      <c r="D74" s="143">
        <f t="shared" si="84"/>
        <v>0</v>
      </c>
      <c r="E74" s="143">
        <f t="shared" si="85"/>
        <v>0</v>
      </c>
      <c r="F74" s="150">
        <f t="shared" ref="F74:L74" si="89">F75+F77</f>
        <v>0</v>
      </c>
      <c r="G74" s="150">
        <f t="shared" si="89"/>
        <v>0</v>
      </c>
      <c r="H74" s="150">
        <f t="shared" si="89"/>
        <v>0</v>
      </c>
      <c r="I74" s="150">
        <f t="shared" si="89"/>
        <v>0</v>
      </c>
      <c r="J74" s="150">
        <f t="shared" si="89"/>
        <v>0</v>
      </c>
      <c r="K74" s="150">
        <f t="shared" si="89"/>
        <v>0</v>
      </c>
      <c r="L74" s="150">
        <f t="shared" si="89"/>
        <v>0</v>
      </c>
      <c r="M74" s="58"/>
      <c r="N74" s="58"/>
    </row>
    <row r="75" spans="1:14" ht="31.5" customHeight="1" x14ac:dyDescent="0.25">
      <c r="A75" s="121">
        <v>372</v>
      </c>
      <c r="B75" s="122" t="s">
        <v>163</v>
      </c>
      <c r="C75" s="147">
        <f>C76+C77</f>
        <v>0</v>
      </c>
      <c r="D75" s="153">
        <f t="shared" si="84"/>
        <v>0</v>
      </c>
      <c r="E75" s="153">
        <f t="shared" si="85"/>
        <v>0</v>
      </c>
      <c r="F75" s="157">
        <f t="shared" ref="F75:L75" si="90">F76</f>
        <v>0</v>
      </c>
      <c r="G75" s="157">
        <f t="shared" si="90"/>
        <v>0</v>
      </c>
      <c r="H75" s="157">
        <f t="shared" si="90"/>
        <v>0</v>
      </c>
      <c r="I75" s="157">
        <f t="shared" si="90"/>
        <v>0</v>
      </c>
      <c r="J75" s="157">
        <f t="shared" si="90"/>
        <v>0</v>
      </c>
      <c r="K75" s="157">
        <f t="shared" si="90"/>
        <v>0</v>
      </c>
      <c r="L75" s="157">
        <f t="shared" si="90"/>
        <v>0</v>
      </c>
      <c r="M75" s="57"/>
      <c r="N75" s="57"/>
    </row>
    <row r="76" spans="1:14" ht="27" customHeight="1" x14ac:dyDescent="0.25">
      <c r="A76" s="113">
        <v>3721</v>
      </c>
      <c r="B76" s="114" t="s">
        <v>123</v>
      </c>
      <c r="C76" s="146">
        <v>0</v>
      </c>
      <c r="D76" s="143">
        <f t="shared" si="84"/>
        <v>0</v>
      </c>
      <c r="E76" s="143">
        <f t="shared" si="85"/>
        <v>0</v>
      </c>
      <c r="F76" s="151">
        <v>0</v>
      </c>
      <c r="G76" s="151">
        <v>0</v>
      </c>
      <c r="H76" s="151">
        <v>0</v>
      </c>
      <c r="I76" s="151">
        <v>0</v>
      </c>
      <c r="J76" s="151">
        <v>0</v>
      </c>
      <c r="K76" s="151">
        <v>0</v>
      </c>
      <c r="L76" s="151">
        <v>0</v>
      </c>
      <c r="M76" s="57"/>
      <c r="N76" s="57"/>
    </row>
    <row r="77" spans="1:14" ht="28.5" customHeight="1" x14ac:dyDescent="0.25">
      <c r="A77" s="113">
        <v>3722</v>
      </c>
      <c r="B77" s="114" t="s">
        <v>42</v>
      </c>
      <c r="C77" s="147">
        <v>0</v>
      </c>
      <c r="D77" s="153">
        <f t="shared" si="84"/>
        <v>0</v>
      </c>
      <c r="E77" s="153">
        <f t="shared" si="85"/>
        <v>0</v>
      </c>
      <c r="F77" s="157">
        <v>0</v>
      </c>
      <c r="G77" s="157">
        <v>0</v>
      </c>
      <c r="H77" s="157">
        <f t="shared" ref="H77:L77" si="91">H78+H79+H80+H81+H82+H83</f>
        <v>0</v>
      </c>
      <c r="I77" s="157">
        <f t="shared" si="91"/>
        <v>0</v>
      </c>
      <c r="J77" s="157">
        <f t="shared" si="91"/>
        <v>0</v>
      </c>
      <c r="K77" s="157">
        <f t="shared" si="91"/>
        <v>0</v>
      </c>
      <c r="L77" s="157">
        <f t="shared" si="91"/>
        <v>0</v>
      </c>
      <c r="M77" s="57"/>
      <c r="N77" s="57"/>
    </row>
    <row r="78" spans="1:14" ht="18.75" customHeight="1" x14ac:dyDescent="0.25">
      <c r="A78" s="117">
        <v>38</v>
      </c>
      <c r="B78" s="99" t="s">
        <v>164</v>
      </c>
      <c r="C78" s="140">
        <f>C79+C82+C85</f>
        <v>62850</v>
      </c>
      <c r="D78" s="143">
        <f t="shared" ref="D78:D83" si="92">E78-C78</f>
        <v>-62850</v>
      </c>
      <c r="E78" s="140">
        <f>F78+G78+H78+I78+J78+K78+L78</f>
        <v>0</v>
      </c>
      <c r="F78" s="152">
        <f>F79+F82+F85</f>
        <v>0</v>
      </c>
      <c r="G78" s="152">
        <f t="shared" ref="G78:L78" si="93">G79+G82+G85</f>
        <v>0</v>
      </c>
      <c r="H78" s="152">
        <f t="shared" si="93"/>
        <v>0</v>
      </c>
      <c r="I78" s="152">
        <f t="shared" si="93"/>
        <v>0</v>
      </c>
      <c r="J78" s="152">
        <f t="shared" si="93"/>
        <v>0</v>
      </c>
      <c r="K78" s="152">
        <f t="shared" si="93"/>
        <v>0</v>
      </c>
      <c r="L78" s="152">
        <f t="shared" si="93"/>
        <v>0</v>
      </c>
      <c r="M78" s="58"/>
      <c r="N78" s="58"/>
    </row>
    <row r="79" spans="1:14" ht="17.25" customHeight="1" x14ac:dyDescent="0.25">
      <c r="A79" s="117">
        <v>381</v>
      </c>
      <c r="B79" s="99" t="s">
        <v>165</v>
      </c>
      <c r="C79" s="140">
        <f>C80+C81</f>
        <v>44100</v>
      </c>
      <c r="D79" s="143">
        <f t="shared" si="92"/>
        <v>-44100</v>
      </c>
      <c r="E79" s="140">
        <f>E80+E81</f>
        <v>0</v>
      </c>
      <c r="F79" s="152">
        <f>F80+F81</f>
        <v>0</v>
      </c>
      <c r="G79" s="152">
        <f t="shared" ref="G79:L79" si="94">G80+G81</f>
        <v>0</v>
      </c>
      <c r="H79" s="152">
        <f t="shared" si="94"/>
        <v>0</v>
      </c>
      <c r="I79" s="152">
        <f t="shared" si="94"/>
        <v>0</v>
      </c>
      <c r="J79" s="152">
        <f t="shared" si="94"/>
        <v>0</v>
      </c>
      <c r="K79" s="152">
        <f t="shared" si="94"/>
        <v>0</v>
      </c>
      <c r="L79" s="152">
        <f t="shared" si="94"/>
        <v>0</v>
      </c>
      <c r="M79" s="57"/>
      <c r="N79" s="57"/>
    </row>
    <row r="80" spans="1:14" ht="15.75" customHeight="1" x14ac:dyDescent="0.25">
      <c r="A80" s="115">
        <v>3811</v>
      </c>
      <c r="B80" s="97" t="s">
        <v>124</v>
      </c>
      <c r="C80" s="141"/>
      <c r="D80" s="143">
        <f t="shared" si="92"/>
        <v>0</v>
      </c>
      <c r="E80" s="143">
        <f t="shared" ref="E80:E83" si="95">F80+G80+H80+I80+J80+K80+L80</f>
        <v>0</v>
      </c>
      <c r="F80" s="151">
        <v>0</v>
      </c>
      <c r="G80" s="151">
        <v>0</v>
      </c>
      <c r="H80" s="151">
        <v>0</v>
      </c>
      <c r="I80" s="151">
        <v>0</v>
      </c>
      <c r="J80" s="151">
        <v>0</v>
      </c>
      <c r="K80" s="151">
        <v>0</v>
      </c>
      <c r="L80" s="151">
        <v>0</v>
      </c>
      <c r="M80" s="57"/>
      <c r="N80" s="57"/>
    </row>
    <row r="81" spans="1:14" ht="15.75" customHeight="1" x14ac:dyDescent="0.25">
      <c r="A81" s="115">
        <v>3813</v>
      </c>
      <c r="B81" s="97" t="s">
        <v>93</v>
      </c>
      <c r="C81" s="141">
        <v>44100</v>
      </c>
      <c r="D81" s="153">
        <f t="shared" si="92"/>
        <v>-44100</v>
      </c>
      <c r="E81" s="153">
        <f t="shared" si="95"/>
        <v>0</v>
      </c>
      <c r="F81" s="161">
        <v>0</v>
      </c>
      <c r="G81" s="161"/>
      <c r="H81" s="161">
        <v>0</v>
      </c>
      <c r="I81" s="161"/>
      <c r="J81" s="161"/>
      <c r="K81" s="161"/>
      <c r="L81" s="161"/>
      <c r="M81" s="57"/>
      <c r="N81" s="57"/>
    </row>
    <row r="82" spans="1:14" ht="15.75" customHeight="1" x14ac:dyDescent="0.25">
      <c r="A82" s="120">
        <v>382</v>
      </c>
      <c r="B82" s="99" t="s">
        <v>166</v>
      </c>
      <c r="C82" s="140">
        <f>C83</f>
        <v>18750</v>
      </c>
      <c r="D82" s="143">
        <f t="shared" si="92"/>
        <v>-18750</v>
      </c>
      <c r="E82" s="143">
        <f t="shared" si="95"/>
        <v>0</v>
      </c>
      <c r="F82" s="156">
        <f>F83</f>
        <v>0</v>
      </c>
      <c r="G82" s="156">
        <f t="shared" ref="G82:L83" si="96">G83</f>
        <v>0</v>
      </c>
      <c r="H82" s="156">
        <f t="shared" si="96"/>
        <v>0</v>
      </c>
      <c r="I82" s="156">
        <f t="shared" si="96"/>
        <v>0</v>
      </c>
      <c r="J82" s="156">
        <f t="shared" si="96"/>
        <v>0</v>
      </c>
      <c r="K82" s="156">
        <f t="shared" si="96"/>
        <v>0</v>
      </c>
      <c r="L82" s="156">
        <f t="shared" si="96"/>
        <v>0</v>
      </c>
      <c r="M82" s="58"/>
      <c r="N82" s="58"/>
    </row>
    <row r="83" spans="1:14" ht="15" customHeight="1" x14ac:dyDescent="0.25">
      <c r="A83" s="117">
        <v>3823</v>
      </c>
      <c r="B83" s="127" t="s">
        <v>65</v>
      </c>
      <c r="C83" s="145">
        <f>C84</f>
        <v>18750</v>
      </c>
      <c r="D83" s="143">
        <f t="shared" si="92"/>
        <v>-18750</v>
      </c>
      <c r="E83" s="143">
        <f t="shared" si="95"/>
        <v>0</v>
      </c>
      <c r="F83" s="150">
        <f>F84</f>
        <v>0</v>
      </c>
      <c r="G83" s="150">
        <f t="shared" si="96"/>
        <v>0</v>
      </c>
      <c r="H83" s="150">
        <f t="shared" si="96"/>
        <v>0</v>
      </c>
      <c r="I83" s="150">
        <f t="shared" si="96"/>
        <v>0</v>
      </c>
      <c r="J83" s="150">
        <f t="shared" si="96"/>
        <v>0</v>
      </c>
      <c r="K83" s="150">
        <f t="shared" si="96"/>
        <v>0</v>
      </c>
      <c r="L83" s="150">
        <f t="shared" si="96"/>
        <v>0</v>
      </c>
      <c r="M83" s="57"/>
      <c r="N83" s="57"/>
    </row>
    <row r="84" spans="1:14" ht="17.25" customHeight="1" x14ac:dyDescent="0.25">
      <c r="A84" s="115">
        <v>3823</v>
      </c>
      <c r="B84" s="97" t="s">
        <v>125</v>
      </c>
      <c r="C84" s="141">
        <v>18750</v>
      </c>
      <c r="D84" s="153">
        <f t="shared" ref="D84:D87" si="97">E84-C84</f>
        <v>-18750</v>
      </c>
      <c r="E84" s="153">
        <f t="shared" ref="E84:E87" si="98">F84+G84+H84+I84+J84+K84+L84</f>
        <v>0</v>
      </c>
      <c r="F84" s="151">
        <v>0</v>
      </c>
      <c r="G84" s="151"/>
      <c r="H84" s="151">
        <v>0</v>
      </c>
      <c r="I84" s="151">
        <v>0</v>
      </c>
      <c r="J84" s="151">
        <v>0</v>
      </c>
      <c r="K84" s="151">
        <v>0</v>
      </c>
      <c r="L84" s="151">
        <v>0</v>
      </c>
      <c r="M84" s="57"/>
      <c r="N84" s="57"/>
    </row>
    <row r="85" spans="1:14" ht="16.5" customHeight="1" x14ac:dyDescent="0.25">
      <c r="A85" s="120">
        <v>383</v>
      </c>
      <c r="B85" s="99" t="s">
        <v>167</v>
      </c>
      <c r="C85" s="140">
        <f>C86+C87+C88</f>
        <v>0</v>
      </c>
      <c r="D85" s="143">
        <f t="shared" si="97"/>
        <v>0</v>
      </c>
      <c r="E85" s="143">
        <f t="shared" si="98"/>
        <v>0</v>
      </c>
      <c r="F85" s="155">
        <f t="shared" ref="F85:L85" si="99">F86</f>
        <v>0</v>
      </c>
      <c r="G85" s="155">
        <f t="shared" si="99"/>
        <v>0</v>
      </c>
      <c r="H85" s="155">
        <f t="shared" si="99"/>
        <v>0</v>
      </c>
      <c r="I85" s="155">
        <f t="shared" si="99"/>
        <v>0</v>
      </c>
      <c r="J85" s="155">
        <f t="shared" si="99"/>
        <v>0</v>
      </c>
      <c r="K85" s="155">
        <f t="shared" si="99"/>
        <v>0</v>
      </c>
      <c r="L85" s="155">
        <f t="shared" si="99"/>
        <v>0</v>
      </c>
      <c r="M85" s="57"/>
      <c r="N85" s="57"/>
    </row>
    <row r="86" spans="1:14" x14ac:dyDescent="0.25">
      <c r="A86" s="128">
        <v>3831</v>
      </c>
      <c r="B86" s="97" t="s">
        <v>126</v>
      </c>
      <c r="C86" s="141">
        <v>0</v>
      </c>
      <c r="D86" s="143">
        <f t="shared" si="97"/>
        <v>0</v>
      </c>
      <c r="E86" s="143">
        <f t="shared" si="98"/>
        <v>0</v>
      </c>
      <c r="F86" s="151">
        <v>0</v>
      </c>
      <c r="G86" s="151">
        <v>0</v>
      </c>
      <c r="H86" s="151">
        <v>0</v>
      </c>
      <c r="I86" s="151">
        <v>0</v>
      </c>
      <c r="J86" s="151">
        <v>0</v>
      </c>
      <c r="K86" s="151">
        <v>0</v>
      </c>
      <c r="L86" s="151">
        <v>0</v>
      </c>
      <c r="M86" s="58"/>
      <c r="N86" s="58"/>
    </row>
    <row r="87" spans="1:14" ht="18" customHeight="1" x14ac:dyDescent="0.25">
      <c r="A87" s="115">
        <v>3834</v>
      </c>
      <c r="B87" s="129" t="s">
        <v>127</v>
      </c>
      <c r="C87" s="142">
        <f t="shared" ref="C87:L89" si="100">C88</f>
        <v>0</v>
      </c>
      <c r="D87" s="142">
        <f t="shared" si="97"/>
        <v>0</v>
      </c>
      <c r="E87" s="142">
        <f t="shared" si="98"/>
        <v>0</v>
      </c>
      <c r="F87" s="158">
        <v>0</v>
      </c>
      <c r="G87" s="158">
        <v>0</v>
      </c>
      <c r="H87" s="158">
        <v>0</v>
      </c>
      <c r="I87" s="158">
        <v>0</v>
      </c>
      <c r="J87" s="158">
        <v>0</v>
      </c>
      <c r="K87" s="158">
        <v>0</v>
      </c>
      <c r="L87" s="158">
        <v>0</v>
      </c>
      <c r="M87" s="59"/>
      <c r="N87" s="59"/>
    </row>
    <row r="88" spans="1:14" x14ac:dyDescent="0.25">
      <c r="A88" s="128">
        <v>3835</v>
      </c>
      <c r="B88" s="97" t="s">
        <v>94</v>
      </c>
      <c r="C88" s="141">
        <v>0</v>
      </c>
      <c r="D88" s="143">
        <f t="shared" ref="D88:D90" si="101">E88-C88</f>
        <v>0</v>
      </c>
      <c r="E88" s="143">
        <f t="shared" ref="E88:E90" si="102">F88+G88+H88+I88+J88+K88+L88</f>
        <v>0</v>
      </c>
      <c r="F88" s="151">
        <v>0</v>
      </c>
      <c r="G88" s="151">
        <v>0</v>
      </c>
      <c r="H88" s="151">
        <v>0</v>
      </c>
      <c r="I88" s="151">
        <v>0</v>
      </c>
      <c r="J88" s="151">
        <v>0</v>
      </c>
      <c r="K88" s="151">
        <v>0</v>
      </c>
      <c r="L88" s="151">
        <v>0</v>
      </c>
    </row>
    <row r="89" spans="1:14" ht="30" customHeight="1" x14ac:dyDescent="0.25">
      <c r="A89" s="202" t="s">
        <v>128</v>
      </c>
      <c r="B89" s="203"/>
      <c r="C89" s="148">
        <f>C90</f>
        <v>49400</v>
      </c>
      <c r="D89" s="144">
        <f t="shared" si="101"/>
        <v>-4112</v>
      </c>
      <c r="E89" s="144">
        <f t="shared" si="102"/>
        <v>45288</v>
      </c>
      <c r="F89" s="148">
        <f>F90</f>
        <v>0</v>
      </c>
      <c r="G89" s="148">
        <f>G90</f>
        <v>11000</v>
      </c>
      <c r="H89" s="148">
        <f t="shared" si="100"/>
        <v>0</v>
      </c>
      <c r="I89" s="148">
        <f>I90</f>
        <v>19087</v>
      </c>
      <c r="J89" s="148">
        <f t="shared" si="100"/>
        <v>8751</v>
      </c>
      <c r="K89" s="148">
        <f t="shared" si="100"/>
        <v>0</v>
      </c>
      <c r="L89" s="148">
        <f t="shared" si="100"/>
        <v>6450</v>
      </c>
    </row>
    <row r="90" spans="1:14" ht="30" x14ac:dyDescent="0.25">
      <c r="A90" s="121">
        <v>4</v>
      </c>
      <c r="B90" s="122" t="s">
        <v>168</v>
      </c>
      <c r="C90" s="145">
        <f>C91+C95</f>
        <v>49400</v>
      </c>
      <c r="D90" s="143">
        <f t="shared" si="101"/>
        <v>-4112</v>
      </c>
      <c r="E90" s="143">
        <f t="shared" si="102"/>
        <v>45288</v>
      </c>
      <c r="F90" s="150">
        <f>F91+F95</f>
        <v>0</v>
      </c>
      <c r="G90" s="150">
        <f t="shared" ref="G90:L90" si="103">G91+G95</f>
        <v>11000</v>
      </c>
      <c r="H90" s="150">
        <f t="shared" si="103"/>
        <v>0</v>
      </c>
      <c r="I90" s="150">
        <f t="shared" si="103"/>
        <v>19087</v>
      </c>
      <c r="J90" s="150">
        <f t="shared" si="103"/>
        <v>8751</v>
      </c>
      <c r="K90" s="150">
        <f t="shared" si="103"/>
        <v>0</v>
      </c>
      <c r="L90" s="150">
        <f t="shared" si="103"/>
        <v>6450</v>
      </c>
    </row>
    <row r="91" spans="1:14" ht="32.25" customHeight="1" x14ac:dyDescent="0.25">
      <c r="A91" s="121">
        <v>41</v>
      </c>
      <c r="B91" s="122" t="s">
        <v>169</v>
      </c>
      <c r="C91" s="145">
        <f>C92</f>
        <v>0</v>
      </c>
      <c r="D91" s="143">
        <f t="shared" ref="D91:D94" si="104">E91-C91</f>
        <v>0</v>
      </c>
      <c r="E91" s="143">
        <f t="shared" ref="E91:E94" si="105">F91+G91+H91+I91+J91+K91+L91</f>
        <v>0</v>
      </c>
      <c r="F91" s="150">
        <f>F92</f>
        <v>0</v>
      </c>
      <c r="G91" s="150">
        <f t="shared" ref="G91:L91" si="106">G92</f>
        <v>0</v>
      </c>
      <c r="H91" s="150">
        <f t="shared" si="106"/>
        <v>0</v>
      </c>
      <c r="I91" s="150">
        <f t="shared" si="106"/>
        <v>0</v>
      </c>
      <c r="J91" s="150">
        <f t="shared" si="106"/>
        <v>0</v>
      </c>
      <c r="K91" s="150">
        <f t="shared" si="106"/>
        <v>0</v>
      </c>
      <c r="L91" s="150">
        <f t="shared" si="106"/>
        <v>0</v>
      </c>
    </row>
    <row r="92" spans="1:14" x14ac:dyDescent="0.25">
      <c r="A92" s="111">
        <v>412</v>
      </c>
      <c r="B92" s="112" t="s">
        <v>170</v>
      </c>
      <c r="C92" s="145">
        <f>C93+C94</f>
        <v>0</v>
      </c>
      <c r="D92" s="143">
        <f t="shared" si="104"/>
        <v>0</v>
      </c>
      <c r="E92" s="143">
        <f t="shared" si="105"/>
        <v>0</v>
      </c>
      <c r="F92" s="150">
        <f>F93+F94</f>
        <v>0</v>
      </c>
      <c r="G92" s="150">
        <f t="shared" ref="G92:L92" si="107">G93+G94</f>
        <v>0</v>
      </c>
      <c r="H92" s="150">
        <f t="shared" si="107"/>
        <v>0</v>
      </c>
      <c r="I92" s="150">
        <f t="shared" si="107"/>
        <v>0</v>
      </c>
      <c r="J92" s="150">
        <f t="shared" si="107"/>
        <v>0</v>
      </c>
      <c r="K92" s="150">
        <f t="shared" si="107"/>
        <v>0</v>
      </c>
      <c r="L92" s="150">
        <f t="shared" si="107"/>
        <v>0</v>
      </c>
    </row>
    <row r="93" spans="1:14" ht="18" customHeight="1" x14ac:dyDescent="0.25">
      <c r="A93" s="113">
        <v>4123</v>
      </c>
      <c r="B93" s="114" t="s">
        <v>129</v>
      </c>
      <c r="C93" s="146">
        <v>0</v>
      </c>
      <c r="D93" s="143">
        <f t="shared" si="104"/>
        <v>0</v>
      </c>
      <c r="E93" s="143">
        <f t="shared" si="105"/>
        <v>0</v>
      </c>
      <c r="F93" s="151">
        <v>0</v>
      </c>
      <c r="G93" s="151">
        <v>0</v>
      </c>
      <c r="H93" s="151">
        <v>0</v>
      </c>
      <c r="I93" s="151">
        <v>0</v>
      </c>
      <c r="J93" s="151">
        <v>0</v>
      </c>
      <c r="K93" s="151">
        <v>0</v>
      </c>
      <c r="L93" s="151">
        <v>0</v>
      </c>
    </row>
    <row r="94" spans="1:14" x14ac:dyDescent="0.25">
      <c r="A94" s="113">
        <v>4124</v>
      </c>
      <c r="B94" s="114" t="s">
        <v>130</v>
      </c>
      <c r="C94" s="147"/>
      <c r="D94" s="153">
        <f t="shared" si="104"/>
        <v>0</v>
      </c>
      <c r="E94" s="153">
        <f t="shared" si="105"/>
        <v>0</v>
      </c>
      <c r="F94" s="157">
        <v>0</v>
      </c>
      <c r="G94" s="157">
        <v>0</v>
      </c>
      <c r="H94" s="157">
        <f t="shared" ref="H94" si="108">H95+H96+H97+H98+H99+H100</f>
        <v>0</v>
      </c>
      <c r="I94" s="157">
        <v>0</v>
      </c>
      <c r="J94" s="157">
        <v>0</v>
      </c>
      <c r="K94" s="157">
        <v>0</v>
      </c>
      <c r="L94" s="157">
        <v>0</v>
      </c>
    </row>
    <row r="95" spans="1:14" ht="30" customHeight="1" x14ac:dyDescent="0.25">
      <c r="A95" s="121">
        <v>42</v>
      </c>
      <c r="B95" s="122" t="s">
        <v>142</v>
      </c>
      <c r="C95" s="145">
        <f>C96+C98+C106+C108</f>
        <v>49400</v>
      </c>
      <c r="D95" s="143">
        <f t="shared" ref="D95:D102" si="109">E95-C95</f>
        <v>-4112</v>
      </c>
      <c r="E95" s="143">
        <f t="shared" ref="E95:E102" si="110">F95+G95+H95+I95+J95+K95+L95</f>
        <v>45288</v>
      </c>
      <c r="F95" s="150">
        <f>F96+F98+F106+F108</f>
        <v>0</v>
      </c>
      <c r="G95" s="150">
        <f t="shared" ref="G95:L95" si="111">G96+G98+G106+G108</f>
        <v>11000</v>
      </c>
      <c r="H95" s="150">
        <f t="shared" si="111"/>
        <v>0</v>
      </c>
      <c r="I95" s="150">
        <f t="shared" si="111"/>
        <v>19087</v>
      </c>
      <c r="J95" s="150">
        <f t="shared" si="111"/>
        <v>8751</v>
      </c>
      <c r="K95" s="150">
        <f t="shared" si="111"/>
        <v>0</v>
      </c>
      <c r="L95" s="150">
        <f t="shared" si="111"/>
        <v>6450</v>
      </c>
    </row>
    <row r="96" spans="1:14" x14ac:dyDescent="0.25">
      <c r="A96" s="111">
        <v>421</v>
      </c>
      <c r="B96" s="112" t="s">
        <v>171</v>
      </c>
      <c r="C96" s="145">
        <f>C97</f>
        <v>0</v>
      </c>
      <c r="D96" s="143">
        <f t="shared" si="109"/>
        <v>0</v>
      </c>
      <c r="E96" s="143">
        <f t="shared" si="110"/>
        <v>0</v>
      </c>
      <c r="F96" s="150">
        <f t="shared" ref="F96:L96" si="112">F97</f>
        <v>0</v>
      </c>
      <c r="G96" s="150">
        <f t="shared" si="112"/>
        <v>0</v>
      </c>
      <c r="H96" s="150">
        <f t="shared" si="112"/>
        <v>0</v>
      </c>
      <c r="I96" s="150">
        <f t="shared" si="112"/>
        <v>0</v>
      </c>
      <c r="J96" s="150">
        <f t="shared" si="112"/>
        <v>0</v>
      </c>
      <c r="K96" s="150">
        <f t="shared" si="112"/>
        <v>0</v>
      </c>
      <c r="L96" s="150">
        <f t="shared" si="112"/>
        <v>0</v>
      </c>
    </row>
    <row r="97" spans="1:12" x14ac:dyDescent="0.25">
      <c r="A97" s="113">
        <v>4212</v>
      </c>
      <c r="B97" s="114" t="s">
        <v>35</v>
      </c>
      <c r="C97" s="146">
        <v>0</v>
      </c>
      <c r="D97" s="143">
        <f t="shared" si="109"/>
        <v>0</v>
      </c>
      <c r="E97" s="143">
        <f t="shared" si="110"/>
        <v>0</v>
      </c>
      <c r="F97" s="151">
        <v>0</v>
      </c>
      <c r="G97" s="151">
        <v>0</v>
      </c>
      <c r="H97" s="151">
        <v>0</v>
      </c>
      <c r="I97" s="151">
        <v>0</v>
      </c>
      <c r="J97" s="151">
        <v>0</v>
      </c>
      <c r="K97" s="151">
        <v>0</v>
      </c>
      <c r="L97" s="151">
        <v>0</v>
      </c>
    </row>
    <row r="98" spans="1:12" x14ac:dyDescent="0.25">
      <c r="A98" s="111">
        <v>422</v>
      </c>
      <c r="B98" s="112" t="s">
        <v>172</v>
      </c>
      <c r="C98" s="145">
        <f>C99+C100+C101+C102+C103+C104+C105</f>
        <v>49400</v>
      </c>
      <c r="D98" s="143">
        <f t="shared" si="109"/>
        <v>-4112</v>
      </c>
      <c r="E98" s="143">
        <f t="shared" si="110"/>
        <v>45288</v>
      </c>
      <c r="F98" s="150">
        <f>F99+F100+F101+F102+F103+F104+F105</f>
        <v>0</v>
      </c>
      <c r="G98" s="150">
        <f t="shared" ref="G98:L98" si="113">G99+G100+G101+G102+G103+G104+G105</f>
        <v>11000</v>
      </c>
      <c r="H98" s="150">
        <f t="shared" si="113"/>
        <v>0</v>
      </c>
      <c r="I98" s="150">
        <f t="shared" si="113"/>
        <v>19087</v>
      </c>
      <c r="J98" s="150">
        <f t="shared" si="113"/>
        <v>8751</v>
      </c>
      <c r="K98" s="150">
        <f t="shared" si="113"/>
        <v>0</v>
      </c>
      <c r="L98" s="150">
        <f t="shared" si="113"/>
        <v>6450</v>
      </c>
    </row>
    <row r="99" spans="1:12" x14ac:dyDescent="0.25">
      <c r="A99" s="113">
        <v>4221</v>
      </c>
      <c r="B99" s="114" t="s">
        <v>36</v>
      </c>
      <c r="C99" s="146">
        <v>23100</v>
      </c>
      <c r="D99" s="153">
        <f>E99-C99</f>
        <v>3004</v>
      </c>
      <c r="E99" s="153">
        <f t="shared" si="110"/>
        <v>26104</v>
      </c>
      <c r="F99" s="151">
        <v>0</v>
      </c>
      <c r="G99" s="151">
        <v>11000</v>
      </c>
      <c r="H99" s="151">
        <v>0</v>
      </c>
      <c r="I99" s="151">
        <v>4802</v>
      </c>
      <c r="J99" s="151">
        <v>8250</v>
      </c>
      <c r="K99" s="151"/>
      <c r="L99" s="151">
        <v>2052</v>
      </c>
    </row>
    <row r="100" spans="1:12" x14ac:dyDescent="0.25">
      <c r="A100" s="113">
        <v>4222</v>
      </c>
      <c r="B100" s="114" t="s">
        <v>38</v>
      </c>
      <c r="C100" s="146">
        <v>0</v>
      </c>
      <c r="D100" s="153">
        <f t="shared" si="109"/>
        <v>0</v>
      </c>
      <c r="E100" s="153">
        <f t="shared" si="110"/>
        <v>0</v>
      </c>
      <c r="F100" s="151">
        <v>0</v>
      </c>
      <c r="G100" s="151">
        <v>0</v>
      </c>
      <c r="H100" s="151">
        <v>0</v>
      </c>
      <c r="I100" s="151">
        <v>0</v>
      </c>
      <c r="J100" s="151">
        <v>0</v>
      </c>
      <c r="K100" s="151">
        <v>0</v>
      </c>
      <c r="L100" s="151">
        <v>0</v>
      </c>
    </row>
    <row r="101" spans="1:12" x14ac:dyDescent="0.25">
      <c r="A101" s="115">
        <v>4223</v>
      </c>
      <c r="B101" s="116" t="s">
        <v>39</v>
      </c>
      <c r="C101" s="146">
        <v>7500</v>
      </c>
      <c r="D101" s="153">
        <f t="shared" si="109"/>
        <v>200</v>
      </c>
      <c r="E101" s="153">
        <f t="shared" si="110"/>
        <v>7700</v>
      </c>
      <c r="F101" s="151">
        <v>0</v>
      </c>
      <c r="G101" s="151">
        <v>0</v>
      </c>
      <c r="H101" s="151">
        <v>0</v>
      </c>
      <c r="I101" s="151">
        <v>7700</v>
      </c>
      <c r="J101" s="151">
        <v>0</v>
      </c>
      <c r="K101" s="151">
        <v>0</v>
      </c>
      <c r="L101" s="151">
        <v>0</v>
      </c>
    </row>
    <row r="102" spans="1:12" x14ac:dyDescent="0.25">
      <c r="A102" s="115">
        <v>4224</v>
      </c>
      <c r="B102" s="116" t="s">
        <v>131</v>
      </c>
      <c r="C102" s="146">
        <v>0</v>
      </c>
      <c r="D102" s="153">
        <f t="shared" si="109"/>
        <v>0</v>
      </c>
      <c r="E102" s="153">
        <f t="shared" si="110"/>
        <v>0</v>
      </c>
      <c r="F102" s="151">
        <v>0</v>
      </c>
      <c r="G102" s="151">
        <v>0</v>
      </c>
      <c r="H102" s="151">
        <v>0</v>
      </c>
      <c r="I102" s="151">
        <v>0</v>
      </c>
      <c r="J102" s="151">
        <v>0</v>
      </c>
      <c r="K102" s="151">
        <v>0</v>
      </c>
      <c r="L102" s="151">
        <v>0</v>
      </c>
    </row>
    <row r="103" spans="1:12" x14ac:dyDescent="0.25">
      <c r="A103" s="115">
        <v>4225</v>
      </c>
      <c r="B103" s="116" t="s">
        <v>72</v>
      </c>
      <c r="C103" s="146">
        <v>0</v>
      </c>
      <c r="D103" s="153">
        <f t="shared" ref="D103:D153" si="114">E103-C103</f>
        <v>3974</v>
      </c>
      <c r="E103" s="153">
        <f t="shared" ref="E103:E152" si="115">F103+G103+H103+I103+J103+K103+L103</f>
        <v>3974</v>
      </c>
      <c r="F103" s="151">
        <v>0</v>
      </c>
      <c r="G103" s="151">
        <v>0</v>
      </c>
      <c r="H103" s="151">
        <v>0</v>
      </c>
      <c r="I103" s="151">
        <v>3974</v>
      </c>
      <c r="J103" s="151">
        <v>0</v>
      </c>
      <c r="K103" s="151">
        <v>0</v>
      </c>
      <c r="L103" s="151">
        <v>0</v>
      </c>
    </row>
    <row r="104" spans="1:12" x14ac:dyDescent="0.25">
      <c r="A104" s="115">
        <v>4226</v>
      </c>
      <c r="B104" s="116" t="s">
        <v>40</v>
      </c>
      <c r="C104" s="146">
        <v>0</v>
      </c>
      <c r="D104" s="153">
        <f t="shared" si="114"/>
        <v>0</v>
      </c>
      <c r="E104" s="153">
        <f t="shared" si="115"/>
        <v>0</v>
      </c>
      <c r="F104" s="151">
        <v>0</v>
      </c>
      <c r="G104" s="151">
        <v>0</v>
      </c>
      <c r="H104" s="151">
        <v>0</v>
      </c>
      <c r="I104" s="151">
        <v>0</v>
      </c>
      <c r="J104" s="151">
        <v>0</v>
      </c>
      <c r="K104" s="151">
        <v>0</v>
      </c>
      <c r="L104" s="151">
        <v>0</v>
      </c>
    </row>
    <row r="105" spans="1:12" ht="30.75" customHeight="1" x14ac:dyDescent="0.25">
      <c r="A105" s="113">
        <v>4227</v>
      </c>
      <c r="B105" s="114" t="s">
        <v>37</v>
      </c>
      <c r="C105" s="146">
        <v>18800</v>
      </c>
      <c r="D105" s="153">
        <f t="shared" si="114"/>
        <v>-11290</v>
      </c>
      <c r="E105" s="153">
        <f t="shared" si="115"/>
        <v>7510</v>
      </c>
      <c r="F105" s="151">
        <v>0</v>
      </c>
      <c r="G105" s="151"/>
      <c r="H105" s="151">
        <v>0</v>
      </c>
      <c r="I105" s="151">
        <v>2611</v>
      </c>
      <c r="J105" s="151">
        <v>501</v>
      </c>
      <c r="K105" s="151">
        <v>0</v>
      </c>
      <c r="L105" s="151">
        <v>4398</v>
      </c>
    </row>
    <row r="106" spans="1:12" x14ac:dyDescent="0.25">
      <c r="A106" s="134">
        <v>423</v>
      </c>
      <c r="B106" s="130" t="s">
        <v>173</v>
      </c>
      <c r="C106" s="145">
        <f>C107</f>
        <v>0</v>
      </c>
      <c r="D106" s="143">
        <f t="shared" si="114"/>
        <v>0</v>
      </c>
      <c r="E106" s="143">
        <f t="shared" si="115"/>
        <v>0</v>
      </c>
      <c r="F106" s="159">
        <f>F107</f>
        <v>0</v>
      </c>
      <c r="G106" s="159">
        <f t="shared" ref="G106:L106" si="116">G107</f>
        <v>0</v>
      </c>
      <c r="H106" s="159">
        <f t="shared" si="116"/>
        <v>0</v>
      </c>
      <c r="I106" s="159">
        <f t="shared" si="116"/>
        <v>0</v>
      </c>
      <c r="J106" s="159">
        <f t="shared" si="116"/>
        <v>0</v>
      </c>
      <c r="K106" s="159">
        <f t="shared" si="116"/>
        <v>0</v>
      </c>
      <c r="L106" s="159">
        <f t="shared" si="116"/>
        <v>0</v>
      </c>
    </row>
    <row r="107" spans="1:12" ht="28.5" customHeight="1" x14ac:dyDescent="0.25">
      <c r="A107" s="132">
        <v>4231</v>
      </c>
      <c r="B107" s="133" t="s">
        <v>134</v>
      </c>
      <c r="C107" s="142">
        <f t="shared" ref="C107:L109" si="117">C108</f>
        <v>0</v>
      </c>
      <c r="D107" s="142">
        <f t="shared" si="114"/>
        <v>0</v>
      </c>
      <c r="E107" s="142">
        <f t="shared" si="115"/>
        <v>0</v>
      </c>
      <c r="F107" s="158">
        <f t="shared" si="117"/>
        <v>0</v>
      </c>
      <c r="G107" s="158">
        <f>G108</f>
        <v>0</v>
      </c>
      <c r="H107" s="158">
        <f t="shared" si="117"/>
        <v>0</v>
      </c>
      <c r="I107" s="158">
        <f>I108</f>
        <v>0</v>
      </c>
      <c r="J107" s="158">
        <f t="shared" si="117"/>
        <v>0</v>
      </c>
      <c r="K107" s="158">
        <f t="shared" si="117"/>
        <v>0</v>
      </c>
      <c r="L107" s="158">
        <f t="shared" si="117"/>
        <v>0</v>
      </c>
    </row>
    <row r="108" spans="1:12" ht="30" x14ac:dyDescent="0.25">
      <c r="A108" s="121">
        <v>426</v>
      </c>
      <c r="B108" s="122" t="s">
        <v>174</v>
      </c>
      <c r="C108" s="145">
        <f>C109+C110</f>
        <v>0</v>
      </c>
      <c r="D108" s="143">
        <f t="shared" si="114"/>
        <v>0</v>
      </c>
      <c r="E108" s="143">
        <f t="shared" si="115"/>
        <v>0</v>
      </c>
      <c r="F108" s="150">
        <f>F109+F110</f>
        <v>0</v>
      </c>
      <c r="G108" s="150">
        <f t="shared" ref="G108:L108" si="118">G109+G110</f>
        <v>0</v>
      </c>
      <c r="H108" s="150">
        <f t="shared" si="118"/>
        <v>0</v>
      </c>
      <c r="I108" s="150">
        <f t="shared" si="118"/>
        <v>0</v>
      </c>
      <c r="J108" s="150">
        <f t="shared" si="118"/>
        <v>0</v>
      </c>
      <c r="K108" s="150">
        <f t="shared" si="118"/>
        <v>0</v>
      </c>
      <c r="L108" s="150">
        <f t="shared" si="118"/>
        <v>0</v>
      </c>
    </row>
    <row r="109" spans="1:12" x14ac:dyDescent="0.25">
      <c r="A109" s="113">
        <v>4262</v>
      </c>
      <c r="B109" s="116" t="s">
        <v>132</v>
      </c>
      <c r="C109" s="147">
        <f t="shared" si="117"/>
        <v>0</v>
      </c>
      <c r="D109" s="153">
        <f t="shared" si="114"/>
        <v>0</v>
      </c>
      <c r="E109" s="153">
        <f t="shared" si="115"/>
        <v>0</v>
      </c>
      <c r="F109" s="157">
        <f t="shared" si="117"/>
        <v>0</v>
      </c>
      <c r="G109" s="157">
        <f>G110</f>
        <v>0</v>
      </c>
      <c r="H109" s="157">
        <f t="shared" si="117"/>
        <v>0</v>
      </c>
      <c r="I109" s="157">
        <f>I110</f>
        <v>0</v>
      </c>
      <c r="J109" s="157">
        <f t="shared" si="117"/>
        <v>0</v>
      </c>
      <c r="K109" s="157">
        <f t="shared" si="117"/>
        <v>0</v>
      </c>
      <c r="L109" s="157">
        <f t="shared" si="117"/>
        <v>0</v>
      </c>
    </row>
    <row r="110" spans="1:12" ht="30" x14ac:dyDescent="0.25">
      <c r="A110" s="113">
        <v>4263</v>
      </c>
      <c r="B110" s="114" t="s">
        <v>133</v>
      </c>
      <c r="C110" s="146"/>
      <c r="D110" s="143">
        <f t="shared" si="114"/>
        <v>0</v>
      </c>
      <c r="E110" s="143">
        <f t="shared" si="115"/>
        <v>0</v>
      </c>
      <c r="F110" s="151">
        <v>0</v>
      </c>
      <c r="G110" s="151">
        <v>0</v>
      </c>
      <c r="H110" s="151">
        <v>0</v>
      </c>
      <c r="I110" s="151">
        <v>0</v>
      </c>
      <c r="J110" s="151">
        <v>0</v>
      </c>
      <c r="K110" s="151">
        <v>0</v>
      </c>
      <c r="L110" s="151">
        <v>0</v>
      </c>
    </row>
    <row r="111" spans="1:12" ht="30" x14ac:dyDescent="0.25">
      <c r="A111" s="137">
        <v>45</v>
      </c>
      <c r="B111" s="131" t="s">
        <v>175</v>
      </c>
      <c r="C111" s="145">
        <f>C112+C113</f>
        <v>0</v>
      </c>
      <c r="D111" s="143">
        <f t="shared" si="114"/>
        <v>0</v>
      </c>
      <c r="E111" s="143">
        <f t="shared" si="115"/>
        <v>0</v>
      </c>
      <c r="F111" s="150">
        <f>F112+F113</f>
        <v>0</v>
      </c>
      <c r="G111" s="150">
        <f t="shared" ref="G111:L111" si="119">G112+G113</f>
        <v>0</v>
      </c>
      <c r="H111" s="150">
        <f t="shared" si="119"/>
        <v>0</v>
      </c>
      <c r="I111" s="150">
        <f t="shared" si="119"/>
        <v>0</v>
      </c>
      <c r="J111" s="150">
        <f t="shared" si="119"/>
        <v>0</v>
      </c>
      <c r="K111" s="150">
        <f t="shared" si="119"/>
        <v>0</v>
      </c>
      <c r="L111" s="150">
        <f t="shared" si="119"/>
        <v>0</v>
      </c>
    </row>
    <row r="112" spans="1:12" ht="30" x14ac:dyDescent="0.25">
      <c r="A112" s="136">
        <v>4511</v>
      </c>
      <c r="B112" s="135" t="s">
        <v>135</v>
      </c>
      <c r="C112" s="147"/>
      <c r="D112" s="153">
        <f t="shared" si="114"/>
        <v>0</v>
      </c>
      <c r="E112" s="153">
        <f t="shared" si="115"/>
        <v>0</v>
      </c>
      <c r="F112" s="157">
        <v>0</v>
      </c>
      <c r="G112" s="157">
        <f>G113</f>
        <v>0</v>
      </c>
      <c r="H112" s="157">
        <f t="shared" ref="H112:L113" si="120">H113</f>
        <v>0</v>
      </c>
      <c r="I112" s="157">
        <f>I113</f>
        <v>0</v>
      </c>
      <c r="J112" s="157">
        <f t="shared" si="120"/>
        <v>0</v>
      </c>
      <c r="K112" s="157">
        <f t="shared" si="120"/>
        <v>0</v>
      </c>
      <c r="L112" s="157">
        <f t="shared" si="120"/>
        <v>0</v>
      </c>
    </row>
    <row r="113" spans="1:12" ht="27.75" customHeight="1" x14ac:dyDescent="0.25">
      <c r="A113" s="113">
        <v>4521</v>
      </c>
      <c r="B113" s="114" t="s">
        <v>180</v>
      </c>
      <c r="C113" s="147"/>
      <c r="D113" s="153">
        <f t="shared" si="114"/>
        <v>0</v>
      </c>
      <c r="E113" s="153">
        <f t="shared" si="115"/>
        <v>0</v>
      </c>
      <c r="F113" s="157">
        <v>0</v>
      </c>
      <c r="G113" s="157">
        <f>G114</f>
        <v>0</v>
      </c>
      <c r="H113" s="157">
        <f t="shared" si="120"/>
        <v>0</v>
      </c>
      <c r="I113" s="157">
        <f>I114</f>
        <v>0</v>
      </c>
      <c r="J113" s="157">
        <f t="shared" si="120"/>
        <v>0</v>
      </c>
      <c r="K113" s="157">
        <f t="shared" si="120"/>
        <v>0</v>
      </c>
      <c r="L113" s="157">
        <f t="shared" si="120"/>
        <v>0</v>
      </c>
    </row>
    <row r="114" spans="1:12" ht="28.5" customHeight="1" x14ac:dyDescent="0.25">
      <c r="A114" s="202" t="s">
        <v>136</v>
      </c>
      <c r="B114" s="203"/>
      <c r="C114" s="140">
        <f>C115+C120+C125+C130+C135+C140+C145</f>
        <v>491500</v>
      </c>
      <c r="D114" s="144">
        <f t="shared" si="114"/>
        <v>-251426</v>
      </c>
      <c r="E114" s="144">
        <f t="shared" si="115"/>
        <v>240074</v>
      </c>
      <c r="F114" s="140">
        <f>F115+F120+F125+F130+F135+F140+F145</f>
        <v>240074</v>
      </c>
      <c r="G114" s="140">
        <f t="shared" ref="G114:L114" si="121">G115+G120+G125+G130+G135+G140+G145</f>
        <v>0</v>
      </c>
      <c r="H114" s="140">
        <f t="shared" si="121"/>
        <v>0</v>
      </c>
      <c r="I114" s="140">
        <f t="shared" si="121"/>
        <v>0</v>
      </c>
      <c r="J114" s="140">
        <f t="shared" si="121"/>
        <v>0</v>
      </c>
      <c r="K114" s="140">
        <f t="shared" si="121"/>
        <v>0</v>
      </c>
      <c r="L114" s="140">
        <f t="shared" si="121"/>
        <v>0</v>
      </c>
    </row>
    <row r="115" spans="1:12" ht="30.75" customHeight="1" x14ac:dyDescent="0.25">
      <c r="A115" s="214" t="s">
        <v>137</v>
      </c>
      <c r="B115" s="215"/>
      <c r="C115" s="148">
        <f>C116</f>
        <v>44200</v>
      </c>
      <c r="D115" s="144">
        <f t="shared" si="114"/>
        <v>10400</v>
      </c>
      <c r="E115" s="144">
        <f t="shared" si="115"/>
        <v>54600</v>
      </c>
      <c r="F115" s="148">
        <f t="shared" ref="F115:L118" si="122">F116</f>
        <v>54600</v>
      </c>
      <c r="G115" s="148">
        <f t="shared" si="122"/>
        <v>0</v>
      </c>
      <c r="H115" s="148">
        <f t="shared" si="122"/>
        <v>0</v>
      </c>
      <c r="I115" s="148">
        <f t="shared" si="122"/>
        <v>0</v>
      </c>
      <c r="J115" s="148">
        <f t="shared" si="122"/>
        <v>0</v>
      </c>
      <c r="K115" s="148">
        <f t="shared" si="122"/>
        <v>0</v>
      </c>
      <c r="L115" s="148">
        <f t="shared" si="122"/>
        <v>0</v>
      </c>
    </row>
    <row r="116" spans="1:12" x14ac:dyDescent="0.25">
      <c r="A116" s="121">
        <v>3</v>
      </c>
      <c r="B116" s="122" t="s">
        <v>114</v>
      </c>
      <c r="C116" s="145">
        <f>C117</f>
        <v>44200</v>
      </c>
      <c r="D116" s="143">
        <f t="shared" si="114"/>
        <v>10400</v>
      </c>
      <c r="E116" s="143">
        <f t="shared" si="115"/>
        <v>54600</v>
      </c>
      <c r="F116" s="150">
        <f t="shared" si="122"/>
        <v>54600</v>
      </c>
      <c r="G116" s="150">
        <f t="shared" si="122"/>
        <v>0</v>
      </c>
      <c r="H116" s="150">
        <f t="shared" si="122"/>
        <v>0</v>
      </c>
      <c r="I116" s="150">
        <f t="shared" si="122"/>
        <v>0</v>
      </c>
      <c r="J116" s="150">
        <f t="shared" si="122"/>
        <v>0</v>
      </c>
      <c r="K116" s="150">
        <f t="shared" si="122"/>
        <v>0</v>
      </c>
      <c r="L116" s="150">
        <f t="shared" si="122"/>
        <v>0</v>
      </c>
    </row>
    <row r="117" spans="1:12" x14ac:dyDescent="0.25">
      <c r="A117" s="111">
        <v>32</v>
      </c>
      <c r="B117" s="112" t="s">
        <v>147</v>
      </c>
      <c r="C117" s="145">
        <f>C118</f>
        <v>44200</v>
      </c>
      <c r="D117" s="143">
        <f t="shared" si="114"/>
        <v>10400</v>
      </c>
      <c r="E117" s="143">
        <f t="shared" si="115"/>
        <v>54600</v>
      </c>
      <c r="F117" s="150">
        <f t="shared" si="122"/>
        <v>54600</v>
      </c>
      <c r="G117" s="150">
        <f t="shared" si="122"/>
        <v>0</v>
      </c>
      <c r="H117" s="150">
        <f t="shared" si="122"/>
        <v>0</v>
      </c>
      <c r="I117" s="150">
        <f t="shared" si="122"/>
        <v>0</v>
      </c>
      <c r="J117" s="150">
        <f t="shared" si="122"/>
        <v>0</v>
      </c>
      <c r="K117" s="150">
        <f t="shared" si="122"/>
        <v>0</v>
      </c>
      <c r="L117" s="150">
        <f t="shared" si="122"/>
        <v>0</v>
      </c>
    </row>
    <row r="118" spans="1:12" ht="30" x14ac:dyDescent="0.25">
      <c r="A118" s="111">
        <v>329</v>
      </c>
      <c r="B118" s="112" t="s">
        <v>153</v>
      </c>
      <c r="C118" s="149">
        <f>C119</f>
        <v>44200</v>
      </c>
      <c r="D118" s="143">
        <f t="shared" si="114"/>
        <v>10400</v>
      </c>
      <c r="E118" s="143">
        <f t="shared" si="115"/>
        <v>54600</v>
      </c>
      <c r="F118" s="156">
        <f>F119</f>
        <v>54600</v>
      </c>
      <c r="G118" s="156">
        <f t="shared" si="122"/>
        <v>0</v>
      </c>
      <c r="H118" s="156">
        <f t="shared" si="122"/>
        <v>0</v>
      </c>
      <c r="I118" s="156">
        <f t="shared" si="122"/>
        <v>0</v>
      </c>
      <c r="J118" s="156">
        <f t="shared" si="122"/>
        <v>0</v>
      </c>
      <c r="K118" s="156">
        <f t="shared" si="122"/>
        <v>0</v>
      </c>
      <c r="L118" s="156">
        <f t="shared" si="122"/>
        <v>0</v>
      </c>
    </row>
    <row r="119" spans="1:12" ht="30" x14ac:dyDescent="0.25">
      <c r="A119" s="138">
        <v>3291</v>
      </c>
      <c r="B119" s="133" t="s">
        <v>41</v>
      </c>
      <c r="C119" s="147">
        <v>44200</v>
      </c>
      <c r="D119" s="153">
        <f t="shared" si="114"/>
        <v>10400</v>
      </c>
      <c r="E119" s="153">
        <f t="shared" si="115"/>
        <v>54600</v>
      </c>
      <c r="F119" s="157">
        <v>54600</v>
      </c>
      <c r="G119" s="157">
        <f>G120</f>
        <v>0</v>
      </c>
      <c r="H119" s="157">
        <f t="shared" ref="H119:L123" si="123">H120</f>
        <v>0</v>
      </c>
      <c r="I119" s="157">
        <f>I120</f>
        <v>0</v>
      </c>
      <c r="J119" s="157">
        <f t="shared" si="123"/>
        <v>0</v>
      </c>
      <c r="K119" s="157">
        <f t="shared" si="123"/>
        <v>0</v>
      </c>
      <c r="L119" s="157">
        <f t="shared" si="123"/>
        <v>0</v>
      </c>
    </row>
    <row r="120" spans="1:12" ht="29.25" customHeight="1" x14ac:dyDescent="0.25">
      <c r="A120" s="214" t="s">
        <v>143</v>
      </c>
      <c r="B120" s="215"/>
      <c r="C120" s="148">
        <f>C121</f>
        <v>0</v>
      </c>
      <c r="D120" s="143">
        <f t="shared" si="114"/>
        <v>0</v>
      </c>
      <c r="E120" s="153">
        <f t="shared" si="115"/>
        <v>0</v>
      </c>
      <c r="F120" s="148">
        <f>F121</f>
        <v>0</v>
      </c>
      <c r="G120" s="148">
        <f t="shared" ref="G120:G123" si="124">G121</f>
        <v>0</v>
      </c>
      <c r="H120" s="148">
        <f t="shared" si="123"/>
        <v>0</v>
      </c>
      <c r="I120" s="148">
        <f t="shared" si="123"/>
        <v>0</v>
      </c>
      <c r="J120" s="148">
        <f t="shared" si="123"/>
        <v>0</v>
      </c>
      <c r="K120" s="148">
        <f t="shared" si="123"/>
        <v>0</v>
      </c>
      <c r="L120" s="148">
        <f t="shared" si="123"/>
        <v>0</v>
      </c>
    </row>
    <row r="121" spans="1:12" x14ac:dyDescent="0.25">
      <c r="A121" s="111">
        <v>3</v>
      </c>
      <c r="B121" s="112" t="s">
        <v>114</v>
      </c>
      <c r="C121" s="145">
        <f>C122</f>
        <v>0</v>
      </c>
      <c r="D121" s="143">
        <f t="shared" si="114"/>
        <v>0</v>
      </c>
      <c r="E121" s="153">
        <f t="shared" si="115"/>
        <v>0</v>
      </c>
      <c r="F121" s="150">
        <f>F122</f>
        <v>0</v>
      </c>
      <c r="G121" s="150">
        <f t="shared" si="124"/>
        <v>0</v>
      </c>
      <c r="H121" s="150">
        <f t="shared" si="123"/>
        <v>0</v>
      </c>
      <c r="I121" s="150">
        <f t="shared" si="123"/>
        <v>0</v>
      </c>
      <c r="J121" s="150">
        <f t="shared" si="123"/>
        <v>0</v>
      </c>
      <c r="K121" s="150">
        <f t="shared" si="123"/>
        <v>0</v>
      </c>
      <c r="L121" s="150">
        <f t="shared" si="123"/>
        <v>0</v>
      </c>
    </row>
    <row r="122" spans="1:12" x14ac:dyDescent="0.25">
      <c r="A122" s="111">
        <v>38</v>
      </c>
      <c r="B122" s="112" t="s">
        <v>164</v>
      </c>
      <c r="C122" s="146">
        <f>C123</f>
        <v>0</v>
      </c>
      <c r="D122" s="143">
        <f t="shared" si="114"/>
        <v>0</v>
      </c>
      <c r="E122" s="153">
        <f t="shared" si="115"/>
        <v>0</v>
      </c>
      <c r="F122" s="151">
        <f>F123</f>
        <v>0</v>
      </c>
      <c r="G122" s="151">
        <f t="shared" si="124"/>
        <v>0</v>
      </c>
      <c r="H122" s="151">
        <f t="shared" si="123"/>
        <v>0</v>
      </c>
      <c r="I122" s="151">
        <f t="shared" si="123"/>
        <v>0</v>
      </c>
      <c r="J122" s="151">
        <f t="shared" si="123"/>
        <v>0</v>
      </c>
      <c r="K122" s="151">
        <f t="shared" si="123"/>
        <v>0</v>
      </c>
      <c r="L122" s="151">
        <f t="shared" si="123"/>
        <v>0</v>
      </c>
    </row>
    <row r="123" spans="1:12" x14ac:dyDescent="0.25">
      <c r="A123" s="139">
        <v>381</v>
      </c>
      <c r="B123" s="123" t="s">
        <v>165</v>
      </c>
      <c r="C123" s="145">
        <f>C124</f>
        <v>0</v>
      </c>
      <c r="D123" s="143">
        <f t="shared" si="114"/>
        <v>0</v>
      </c>
      <c r="E123" s="153">
        <f t="shared" si="115"/>
        <v>0</v>
      </c>
      <c r="F123" s="159">
        <f>F124</f>
        <v>0</v>
      </c>
      <c r="G123" s="159">
        <f t="shared" si="124"/>
        <v>0</v>
      </c>
      <c r="H123" s="159">
        <f t="shared" si="123"/>
        <v>0</v>
      </c>
      <c r="I123" s="159">
        <f t="shared" si="123"/>
        <v>0</v>
      </c>
      <c r="J123" s="159">
        <f t="shared" si="123"/>
        <v>0</v>
      </c>
      <c r="K123" s="159">
        <f t="shared" si="123"/>
        <v>0</v>
      </c>
      <c r="L123" s="159">
        <f t="shared" si="123"/>
        <v>0</v>
      </c>
    </row>
    <row r="124" spans="1:12" x14ac:dyDescent="0.25">
      <c r="A124" s="128">
        <v>3811</v>
      </c>
      <c r="B124" s="97" t="s">
        <v>124</v>
      </c>
      <c r="C124" s="141"/>
      <c r="D124" s="143">
        <f t="shared" si="114"/>
        <v>0</v>
      </c>
      <c r="E124" s="153">
        <f t="shared" si="115"/>
        <v>0</v>
      </c>
      <c r="F124" s="151">
        <v>0</v>
      </c>
      <c r="G124" s="151">
        <v>0</v>
      </c>
      <c r="H124" s="151">
        <v>0</v>
      </c>
      <c r="I124" s="151">
        <v>0</v>
      </c>
      <c r="J124" s="151">
        <v>0</v>
      </c>
      <c r="K124" s="151">
        <v>0</v>
      </c>
      <c r="L124" s="151">
        <v>0</v>
      </c>
    </row>
    <row r="125" spans="1:12" ht="30" customHeight="1" x14ac:dyDescent="0.25">
      <c r="A125" s="216" t="s">
        <v>138</v>
      </c>
      <c r="B125" s="216"/>
      <c r="C125" s="140">
        <f>C126</f>
        <v>0</v>
      </c>
      <c r="D125" s="143">
        <f t="shared" si="114"/>
        <v>0</v>
      </c>
      <c r="E125" s="153">
        <f t="shared" si="115"/>
        <v>0</v>
      </c>
      <c r="F125" s="140">
        <f>F126</f>
        <v>0</v>
      </c>
      <c r="G125" s="140">
        <f t="shared" ref="G125:L126" si="125">G126</f>
        <v>0</v>
      </c>
      <c r="H125" s="140">
        <f t="shared" si="125"/>
        <v>0</v>
      </c>
      <c r="I125" s="140">
        <f t="shared" si="125"/>
        <v>0</v>
      </c>
      <c r="J125" s="140">
        <f t="shared" si="125"/>
        <v>0</v>
      </c>
      <c r="K125" s="140">
        <f t="shared" si="125"/>
        <v>0</v>
      </c>
      <c r="L125" s="140">
        <f t="shared" si="125"/>
        <v>0</v>
      </c>
    </row>
    <row r="126" spans="1:12" x14ac:dyDescent="0.25">
      <c r="A126" s="120">
        <v>3</v>
      </c>
      <c r="B126" s="99" t="s">
        <v>114</v>
      </c>
      <c r="C126" s="140">
        <f>C127</f>
        <v>0</v>
      </c>
      <c r="D126" s="143">
        <f t="shared" si="114"/>
        <v>0</v>
      </c>
      <c r="E126" s="153">
        <f t="shared" si="115"/>
        <v>0</v>
      </c>
      <c r="F126" s="156">
        <f>F127</f>
        <v>0</v>
      </c>
      <c r="G126" s="156">
        <f t="shared" si="125"/>
        <v>0</v>
      </c>
      <c r="H126" s="156">
        <f t="shared" si="125"/>
        <v>0</v>
      </c>
      <c r="I126" s="156">
        <f t="shared" si="125"/>
        <v>0</v>
      </c>
      <c r="J126" s="156">
        <f t="shared" si="125"/>
        <v>0</v>
      </c>
      <c r="K126" s="156">
        <f t="shared" si="125"/>
        <v>0</v>
      </c>
      <c r="L126" s="156">
        <f t="shared" si="125"/>
        <v>0</v>
      </c>
    </row>
    <row r="127" spans="1:12" x14ac:dyDescent="0.25">
      <c r="A127" s="120">
        <v>32</v>
      </c>
      <c r="B127" s="99" t="s">
        <v>147</v>
      </c>
      <c r="C127" s="140">
        <f>C128</f>
        <v>0</v>
      </c>
      <c r="D127" s="143">
        <f t="shared" si="114"/>
        <v>0</v>
      </c>
      <c r="E127" s="153">
        <f t="shared" si="115"/>
        <v>0</v>
      </c>
      <c r="F127" s="156">
        <f>F128</f>
        <v>0</v>
      </c>
      <c r="G127" s="156">
        <f t="shared" ref="G127:L127" si="126">G128</f>
        <v>0</v>
      </c>
      <c r="H127" s="156">
        <f t="shared" si="126"/>
        <v>0</v>
      </c>
      <c r="I127" s="156">
        <f t="shared" si="126"/>
        <v>0</v>
      </c>
      <c r="J127" s="156">
        <f t="shared" si="126"/>
        <v>0</v>
      </c>
      <c r="K127" s="156">
        <f t="shared" si="126"/>
        <v>0</v>
      </c>
      <c r="L127" s="156">
        <f t="shared" si="126"/>
        <v>0</v>
      </c>
    </row>
    <row r="128" spans="1:12" ht="30" x14ac:dyDescent="0.25">
      <c r="A128" s="120">
        <v>329</v>
      </c>
      <c r="B128" s="119" t="s">
        <v>153</v>
      </c>
      <c r="C128" s="140">
        <f>C129</f>
        <v>0</v>
      </c>
      <c r="D128" s="143">
        <f t="shared" si="114"/>
        <v>0</v>
      </c>
      <c r="E128" s="153">
        <f t="shared" si="115"/>
        <v>0</v>
      </c>
      <c r="F128" s="156">
        <f>F129</f>
        <v>0</v>
      </c>
      <c r="G128" s="156">
        <f t="shared" ref="G128:L128" si="127">G129</f>
        <v>0</v>
      </c>
      <c r="H128" s="156">
        <f t="shared" si="127"/>
        <v>0</v>
      </c>
      <c r="I128" s="156">
        <f t="shared" si="127"/>
        <v>0</v>
      </c>
      <c r="J128" s="156">
        <f t="shared" si="127"/>
        <v>0</v>
      </c>
      <c r="K128" s="156">
        <f t="shared" si="127"/>
        <v>0</v>
      </c>
      <c r="L128" s="156">
        <f t="shared" si="127"/>
        <v>0</v>
      </c>
    </row>
    <row r="129" spans="1:12" x14ac:dyDescent="0.25">
      <c r="A129" s="128">
        <v>3299</v>
      </c>
      <c r="B129" s="165" t="s">
        <v>28</v>
      </c>
      <c r="C129" s="141"/>
      <c r="D129" s="143">
        <f t="shared" si="114"/>
        <v>0</v>
      </c>
      <c r="E129" s="153">
        <f t="shared" si="115"/>
        <v>0</v>
      </c>
      <c r="F129" s="151">
        <v>0</v>
      </c>
      <c r="G129" s="151">
        <v>0</v>
      </c>
      <c r="H129" s="151">
        <v>0</v>
      </c>
      <c r="I129" s="151">
        <v>0</v>
      </c>
      <c r="J129" s="151">
        <v>0</v>
      </c>
      <c r="K129" s="151">
        <v>0</v>
      </c>
      <c r="L129" s="151">
        <v>0</v>
      </c>
    </row>
    <row r="130" spans="1:12" x14ac:dyDescent="0.25">
      <c r="A130" s="212" t="s">
        <v>139</v>
      </c>
      <c r="B130" s="212"/>
      <c r="C130" s="140">
        <f>C131</f>
        <v>29200</v>
      </c>
      <c r="D130" s="143">
        <f t="shared" si="114"/>
        <v>27800</v>
      </c>
      <c r="E130" s="153">
        <f t="shared" si="115"/>
        <v>57000</v>
      </c>
      <c r="F130" s="140">
        <f>F131</f>
        <v>57000</v>
      </c>
      <c r="G130" s="140">
        <f t="shared" ref="G130:L133" si="128">G131</f>
        <v>0</v>
      </c>
      <c r="H130" s="140">
        <f t="shared" si="128"/>
        <v>0</v>
      </c>
      <c r="I130" s="140">
        <f t="shared" si="128"/>
        <v>0</v>
      </c>
      <c r="J130" s="140">
        <f t="shared" si="128"/>
        <v>0</v>
      </c>
      <c r="K130" s="140">
        <f t="shared" si="128"/>
        <v>0</v>
      </c>
      <c r="L130" s="140">
        <f t="shared" si="128"/>
        <v>0</v>
      </c>
    </row>
    <row r="131" spans="1:12" x14ac:dyDescent="0.25">
      <c r="A131" s="120">
        <v>3</v>
      </c>
      <c r="B131" s="99" t="s">
        <v>114</v>
      </c>
      <c r="C131" s="140">
        <f>C132</f>
        <v>29200</v>
      </c>
      <c r="D131" s="143">
        <f t="shared" si="114"/>
        <v>27800</v>
      </c>
      <c r="E131" s="153">
        <f t="shared" si="115"/>
        <v>57000</v>
      </c>
      <c r="F131" s="156">
        <f>F132</f>
        <v>57000</v>
      </c>
      <c r="G131" s="156">
        <f t="shared" si="128"/>
        <v>0</v>
      </c>
      <c r="H131" s="156">
        <f t="shared" si="128"/>
        <v>0</v>
      </c>
      <c r="I131" s="156">
        <f t="shared" si="128"/>
        <v>0</v>
      </c>
      <c r="J131" s="156">
        <f t="shared" si="128"/>
        <v>0</v>
      </c>
      <c r="K131" s="156">
        <f t="shared" si="128"/>
        <v>0</v>
      </c>
      <c r="L131" s="156">
        <f t="shared" si="128"/>
        <v>0</v>
      </c>
    </row>
    <row r="132" spans="1:12" x14ac:dyDescent="0.25">
      <c r="A132" s="120">
        <v>32</v>
      </c>
      <c r="B132" s="99" t="s">
        <v>140</v>
      </c>
      <c r="C132" s="140">
        <f>C133</f>
        <v>29200</v>
      </c>
      <c r="D132" s="143">
        <f t="shared" si="114"/>
        <v>27800</v>
      </c>
      <c r="E132" s="153">
        <f t="shared" si="115"/>
        <v>57000</v>
      </c>
      <c r="F132" s="156">
        <f>F133</f>
        <v>57000</v>
      </c>
      <c r="G132" s="156">
        <f t="shared" si="128"/>
        <v>0</v>
      </c>
      <c r="H132" s="156">
        <f t="shared" si="128"/>
        <v>0</v>
      </c>
      <c r="I132" s="156">
        <f t="shared" si="128"/>
        <v>0</v>
      </c>
      <c r="J132" s="156">
        <f t="shared" si="128"/>
        <v>0</v>
      </c>
      <c r="K132" s="156">
        <f t="shared" si="128"/>
        <v>0</v>
      </c>
      <c r="L132" s="156">
        <f t="shared" si="128"/>
        <v>0</v>
      </c>
    </row>
    <row r="133" spans="1:12" x14ac:dyDescent="0.25">
      <c r="A133" s="120">
        <v>323</v>
      </c>
      <c r="B133" s="99" t="s">
        <v>150</v>
      </c>
      <c r="C133" s="140">
        <f>C134</f>
        <v>29200</v>
      </c>
      <c r="D133" s="143">
        <f t="shared" si="114"/>
        <v>27800</v>
      </c>
      <c r="E133" s="153">
        <f t="shared" si="115"/>
        <v>57000</v>
      </c>
      <c r="F133" s="156">
        <f>F134</f>
        <v>57000</v>
      </c>
      <c r="G133" s="156">
        <f t="shared" si="128"/>
        <v>0</v>
      </c>
      <c r="H133" s="156">
        <f t="shared" si="128"/>
        <v>0</v>
      </c>
      <c r="I133" s="156">
        <f t="shared" si="128"/>
        <v>0</v>
      </c>
      <c r="J133" s="156">
        <f t="shared" si="128"/>
        <v>0</v>
      </c>
      <c r="K133" s="156">
        <f t="shared" si="128"/>
        <v>0</v>
      </c>
      <c r="L133" s="156">
        <f t="shared" si="128"/>
        <v>0</v>
      </c>
    </row>
    <row r="134" spans="1:12" ht="18" customHeight="1" x14ac:dyDescent="0.25">
      <c r="A134" s="128">
        <v>3237</v>
      </c>
      <c r="B134" s="97" t="s">
        <v>25</v>
      </c>
      <c r="C134" s="141">
        <v>29200</v>
      </c>
      <c r="D134" s="143">
        <f t="shared" si="114"/>
        <v>27800</v>
      </c>
      <c r="E134" s="153">
        <f t="shared" si="115"/>
        <v>57000</v>
      </c>
      <c r="F134" s="151">
        <v>57000</v>
      </c>
      <c r="G134" s="151">
        <v>0</v>
      </c>
      <c r="H134" s="151">
        <v>0</v>
      </c>
      <c r="I134" s="151">
        <v>0</v>
      </c>
      <c r="J134" s="151">
        <v>0</v>
      </c>
      <c r="K134" s="151">
        <v>0</v>
      </c>
      <c r="L134" s="151">
        <v>0</v>
      </c>
    </row>
    <row r="135" spans="1:12" ht="31.5" customHeight="1" x14ac:dyDescent="0.25">
      <c r="A135" s="213" t="s">
        <v>141</v>
      </c>
      <c r="B135" s="213"/>
      <c r="C135" s="140">
        <f>C136</f>
        <v>0</v>
      </c>
      <c r="D135" s="143">
        <f t="shared" si="114"/>
        <v>0</v>
      </c>
      <c r="E135" s="153">
        <f t="shared" si="115"/>
        <v>0</v>
      </c>
      <c r="F135" s="140"/>
      <c r="G135" s="140">
        <f t="shared" ref="G135:L136" si="129">G136</f>
        <v>0</v>
      </c>
      <c r="H135" s="140">
        <f t="shared" si="129"/>
        <v>0</v>
      </c>
      <c r="I135" s="140">
        <f t="shared" si="129"/>
        <v>0</v>
      </c>
      <c r="J135" s="140">
        <f t="shared" si="129"/>
        <v>0</v>
      </c>
      <c r="K135" s="140">
        <f t="shared" si="129"/>
        <v>0</v>
      </c>
      <c r="L135" s="140">
        <f t="shared" si="129"/>
        <v>0</v>
      </c>
    </row>
    <row r="136" spans="1:12" x14ac:dyDescent="0.25">
      <c r="A136" s="120">
        <v>3</v>
      </c>
      <c r="B136" s="99" t="s">
        <v>114</v>
      </c>
      <c r="C136" s="140">
        <f>C137</f>
        <v>0</v>
      </c>
      <c r="D136" s="143">
        <f t="shared" si="114"/>
        <v>0</v>
      </c>
      <c r="E136" s="153">
        <f t="shared" si="115"/>
        <v>0</v>
      </c>
      <c r="F136" s="156">
        <f>F137</f>
        <v>0</v>
      </c>
      <c r="G136" s="156">
        <f t="shared" si="129"/>
        <v>0</v>
      </c>
      <c r="H136" s="156">
        <f t="shared" si="129"/>
        <v>0</v>
      </c>
      <c r="I136" s="156">
        <f t="shared" si="129"/>
        <v>0</v>
      </c>
      <c r="J136" s="156">
        <f t="shared" si="129"/>
        <v>0</v>
      </c>
      <c r="K136" s="156">
        <f t="shared" si="129"/>
        <v>0</v>
      </c>
      <c r="L136" s="156">
        <f t="shared" si="129"/>
        <v>0</v>
      </c>
    </row>
    <row r="137" spans="1:12" ht="28.5" customHeight="1" x14ac:dyDescent="0.25">
      <c r="A137" s="120">
        <v>37</v>
      </c>
      <c r="B137" s="119" t="s">
        <v>162</v>
      </c>
      <c r="C137" s="140">
        <f>C138</f>
        <v>0</v>
      </c>
      <c r="D137" s="143">
        <f t="shared" si="114"/>
        <v>0</v>
      </c>
      <c r="E137" s="153">
        <f t="shared" si="115"/>
        <v>0</v>
      </c>
      <c r="F137" s="156">
        <f>F138</f>
        <v>0</v>
      </c>
      <c r="G137" s="156">
        <f t="shared" ref="G137:L137" si="130">G138</f>
        <v>0</v>
      </c>
      <c r="H137" s="156">
        <f t="shared" si="130"/>
        <v>0</v>
      </c>
      <c r="I137" s="156">
        <f t="shared" si="130"/>
        <v>0</v>
      </c>
      <c r="J137" s="156">
        <f t="shared" si="130"/>
        <v>0</v>
      </c>
      <c r="K137" s="156">
        <f t="shared" si="130"/>
        <v>0</v>
      </c>
      <c r="L137" s="156">
        <f t="shared" si="130"/>
        <v>0</v>
      </c>
    </row>
    <row r="138" spans="1:12" ht="30" x14ac:dyDescent="0.25">
      <c r="A138" s="120">
        <v>372</v>
      </c>
      <c r="B138" s="119" t="s">
        <v>163</v>
      </c>
      <c r="C138" s="140">
        <f>C139</f>
        <v>0</v>
      </c>
      <c r="D138" s="143">
        <f t="shared" si="114"/>
        <v>0</v>
      </c>
      <c r="E138" s="153">
        <f t="shared" si="115"/>
        <v>0</v>
      </c>
      <c r="F138" s="156">
        <f>F139</f>
        <v>0</v>
      </c>
      <c r="G138" s="156">
        <f t="shared" ref="G138:L138" si="131">G139</f>
        <v>0</v>
      </c>
      <c r="H138" s="156">
        <f t="shared" si="131"/>
        <v>0</v>
      </c>
      <c r="I138" s="156">
        <f t="shared" si="131"/>
        <v>0</v>
      </c>
      <c r="J138" s="156">
        <f t="shared" si="131"/>
        <v>0</v>
      </c>
      <c r="K138" s="156">
        <f t="shared" si="131"/>
        <v>0</v>
      </c>
      <c r="L138" s="156">
        <f t="shared" si="131"/>
        <v>0</v>
      </c>
    </row>
    <row r="139" spans="1:12" ht="27.75" customHeight="1" x14ac:dyDescent="0.25">
      <c r="A139" s="128">
        <v>3722</v>
      </c>
      <c r="B139" s="165" t="s">
        <v>42</v>
      </c>
      <c r="C139" s="141"/>
      <c r="D139" s="143">
        <f t="shared" si="114"/>
        <v>0</v>
      </c>
      <c r="E139" s="153">
        <f t="shared" si="115"/>
        <v>0</v>
      </c>
      <c r="F139" s="151">
        <v>0</v>
      </c>
      <c r="G139" s="151">
        <v>0</v>
      </c>
      <c r="H139" s="151">
        <v>0</v>
      </c>
      <c r="I139" s="151">
        <v>0</v>
      </c>
      <c r="J139" s="151">
        <v>0</v>
      </c>
      <c r="K139" s="151">
        <v>0</v>
      </c>
      <c r="L139" s="151">
        <v>0</v>
      </c>
    </row>
    <row r="140" spans="1:12" x14ac:dyDescent="0.25">
      <c r="A140" s="212" t="s">
        <v>176</v>
      </c>
      <c r="B140" s="212"/>
      <c r="C140" s="140">
        <f>C141</f>
        <v>350000</v>
      </c>
      <c r="D140" s="143">
        <f t="shared" si="114"/>
        <v>-238750</v>
      </c>
      <c r="E140" s="153">
        <f t="shared" si="115"/>
        <v>111250</v>
      </c>
      <c r="F140" s="140">
        <f>F141</f>
        <v>111250</v>
      </c>
      <c r="G140" s="140">
        <f t="shared" ref="G140:L143" si="132">G141</f>
        <v>0</v>
      </c>
      <c r="H140" s="140">
        <f t="shared" si="132"/>
        <v>0</v>
      </c>
      <c r="I140" s="140">
        <f t="shared" si="132"/>
        <v>0</v>
      </c>
      <c r="J140" s="140">
        <f t="shared" si="132"/>
        <v>0</v>
      </c>
      <c r="K140" s="140">
        <f t="shared" si="132"/>
        <v>0</v>
      </c>
      <c r="L140" s="140">
        <f t="shared" si="132"/>
        <v>0</v>
      </c>
    </row>
    <row r="141" spans="1:12" x14ac:dyDescent="0.25">
      <c r="A141" s="120">
        <v>3</v>
      </c>
      <c r="B141" s="99" t="s">
        <v>114</v>
      </c>
      <c r="C141" s="140">
        <f>C142</f>
        <v>350000</v>
      </c>
      <c r="D141" s="143">
        <f t="shared" si="114"/>
        <v>-238750</v>
      </c>
      <c r="E141" s="153">
        <f t="shared" si="115"/>
        <v>111250</v>
      </c>
      <c r="F141" s="156">
        <f>F142</f>
        <v>111250</v>
      </c>
      <c r="G141" s="156">
        <f t="shared" si="132"/>
        <v>0</v>
      </c>
      <c r="H141" s="156">
        <f t="shared" si="132"/>
        <v>0</v>
      </c>
      <c r="I141" s="156">
        <f t="shared" si="132"/>
        <v>0</v>
      </c>
      <c r="J141" s="156">
        <f t="shared" si="132"/>
        <v>0</v>
      </c>
      <c r="K141" s="156">
        <f t="shared" si="132"/>
        <v>0</v>
      </c>
      <c r="L141" s="156">
        <f t="shared" si="132"/>
        <v>0</v>
      </c>
    </row>
    <row r="142" spans="1:12" ht="30" customHeight="1" x14ac:dyDescent="0.25">
      <c r="A142" s="120">
        <v>37</v>
      </c>
      <c r="B142" s="119" t="s">
        <v>162</v>
      </c>
      <c r="C142" s="140">
        <f>C143</f>
        <v>350000</v>
      </c>
      <c r="D142" s="143">
        <f t="shared" si="114"/>
        <v>-238750</v>
      </c>
      <c r="E142" s="153">
        <f t="shared" si="115"/>
        <v>111250</v>
      </c>
      <c r="F142" s="156">
        <f>F143</f>
        <v>111250</v>
      </c>
      <c r="G142" s="156">
        <f t="shared" si="132"/>
        <v>0</v>
      </c>
      <c r="H142" s="156">
        <f t="shared" si="132"/>
        <v>0</v>
      </c>
      <c r="I142" s="156">
        <f t="shared" si="132"/>
        <v>0</v>
      </c>
      <c r="J142" s="156">
        <f t="shared" si="132"/>
        <v>0</v>
      </c>
      <c r="K142" s="156">
        <f t="shared" si="132"/>
        <v>0</v>
      </c>
      <c r="L142" s="156">
        <f t="shared" si="132"/>
        <v>0</v>
      </c>
    </row>
    <row r="143" spans="1:12" ht="30" x14ac:dyDescent="0.25">
      <c r="A143" s="120">
        <v>372</v>
      </c>
      <c r="B143" s="119" t="s">
        <v>163</v>
      </c>
      <c r="C143" s="140">
        <f>C144</f>
        <v>350000</v>
      </c>
      <c r="D143" s="143">
        <f t="shared" si="114"/>
        <v>-238750</v>
      </c>
      <c r="E143" s="153">
        <f t="shared" si="115"/>
        <v>111250</v>
      </c>
      <c r="F143" s="156">
        <f>F144</f>
        <v>111250</v>
      </c>
      <c r="G143" s="156">
        <f t="shared" si="132"/>
        <v>0</v>
      </c>
      <c r="H143" s="156">
        <f t="shared" si="132"/>
        <v>0</v>
      </c>
      <c r="I143" s="156">
        <f t="shared" si="132"/>
        <v>0</v>
      </c>
      <c r="J143" s="156">
        <f t="shared" si="132"/>
        <v>0</v>
      </c>
      <c r="K143" s="156">
        <f t="shared" si="132"/>
        <v>0</v>
      </c>
      <c r="L143" s="156">
        <f t="shared" si="132"/>
        <v>0</v>
      </c>
    </row>
    <row r="144" spans="1:12" ht="30" x14ac:dyDescent="0.25">
      <c r="A144" s="128">
        <v>3722</v>
      </c>
      <c r="B144" s="165" t="s">
        <v>42</v>
      </c>
      <c r="C144" s="141">
        <v>350000</v>
      </c>
      <c r="D144" s="143">
        <f t="shared" si="114"/>
        <v>-238750</v>
      </c>
      <c r="E144" s="153">
        <f t="shared" si="115"/>
        <v>111250</v>
      </c>
      <c r="F144" s="151">
        <v>111250</v>
      </c>
      <c r="G144" s="151">
        <v>0</v>
      </c>
      <c r="H144" s="151">
        <v>0</v>
      </c>
      <c r="I144" s="151">
        <v>0</v>
      </c>
      <c r="J144" s="151">
        <v>0</v>
      </c>
      <c r="K144" s="151">
        <v>0</v>
      </c>
      <c r="L144" s="151">
        <v>0</v>
      </c>
    </row>
    <row r="145" spans="1:12" ht="30" customHeight="1" x14ac:dyDescent="0.25">
      <c r="A145" s="210" t="s">
        <v>181</v>
      </c>
      <c r="B145" s="211"/>
      <c r="C145" s="140">
        <f>C146</f>
        <v>68100</v>
      </c>
      <c r="D145" s="143">
        <f t="shared" si="114"/>
        <v>-50876</v>
      </c>
      <c r="E145" s="153">
        <f t="shared" si="115"/>
        <v>17224</v>
      </c>
      <c r="F145" s="140">
        <f>F146</f>
        <v>17224</v>
      </c>
      <c r="G145" s="140">
        <f t="shared" ref="G145:L146" si="133">G146</f>
        <v>0</v>
      </c>
      <c r="H145" s="140">
        <f t="shared" si="133"/>
        <v>0</v>
      </c>
      <c r="I145" s="140">
        <f t="shared" si="133"/>
        <v>0</v>
      </c>
      <c r="J145" s="140">
        <f t="shared" si="133"/>
        <v>0</v>
      </c>
      <c r="K145" s="140">
        <f t="shared" si="133"/>
        <v>0</v>
      </c>
      <c r="L145" s="140">
        <f t="shared" si="133"/>
        <v>0</v>
      </c>
    </row>
    <row r="146" spans="1:12" ht="30" x14ac:dyDescent="0.25">
      <c r="A146" s="120">
        <v>4</v>
      </c>
      <c r="B146" s="119" t="s">
        <v>168</v>
      </c>
      <c r="C146" s="140">
        <f>C147</f>
        <v>68100</v>
      </c>
      <c r="D146" s="143">
        <f t="shared" si="114"/>
        <v>-50876</v>
      </c>
      <c r="E146" s="153">
        <f t="shared" si="115"/>
        <v>17224</v>
      </c>
      <c r="F146" s="156">
        <f>F147</f>
        <v>17224</v>
      </c>
      <c r="G146" s="156">
        <f t="shared" si="133"/>
        <v>0</v>
      </c>
      <c r="H146" s="156">
        <f t="shared" si="133"/>
        <v>0</v>
      </c>
      <c r="I146" s="156">
        <f t="shared" si="133"/>
        <v>0</v>
      </c>
      <c r="J146" s="156">
        <f t="shared" si="133"/>
        <v>0</v>
      </c>
      <c r="K146" s="156">
        <f t="shared" si="133"/>
        <v>0</v>
      </c>
      <c r="L146" s="156">
        <f t="shared" si="133"/>
        <v>0</v>
      </c>
    </row>
    <row r="147" spans="1:12" ht="30" x14ac:dyDescent="0.25">
      <c r="A147" s="120">
        <v>42</v>
      </c>
      <c r="B147" s="119" t="s">
        <v>169</v>
      </c>
      <c r="C147" s="140">
        <f>C148+C151</f>
        <v>68100</v>
      </c>
      <c r="D147" s="143">
        <f t="shared" si="114"/>
        <v>-50876</v>
      </c>
      <c r="E147" s="153">
        <f t="shared" si="115"/>
        <v>17224</v>
      </c>
      <c r="F147" s="156">
        <f>F148+F151</f>
        <v>17224</v>
      </c>
      <c r="G147" s="156">
        <f t="shared" ref="G147:L147" si="134">G148+G151</f>
        <v>0</v>
      </c>
      <c r="H147" s="156">
        <f t="shared" si="134"/>
        <v>0</v>
      </c>
      <c r="I147" s="156">
        <f t="shared" si="134"/>
        <v>0</v>
      </c>
      <c r="J147" s="156">
        <f t="shared" si="134"/>
        <v>0</v>
      </c>
      <c r="K147" s="156">
        <f t="shared" si="134"/>
        <v>0</v>
      </c>
      <c r="L147" s="156">
        <f t="shared" si="134"/>
        <v>0</v>
      </c>
    </row>
    <row r="148" spans="1:12" x14ac:dyDescent="0.25">
      <c r="A148" s="120">
        <v>422</v>
      </c>
      <c r="B148" s="99" t="s">
        <v>172</v>
      </c>
      <c r="C148" s="140">
        <f>C149+C150</f>
        <v>63100</v>
      </c>
      <c r="D148" s="143">
        <f t="shared" si="114"/>
        <v>-53100</v>
      </c>
      <c r="E148" s="153">
        <f t="shared" si="115"/>
        <v>10000</v>
      </c>
      <c r="F148" s="156">
        <f>F149+F150</f>
        <v>10000</v>
      </c>
      <c r="G148" s="156">
        <f t="shared" ref="G148:L148" si="135">G149+G150</f>
        <v>0</v>
      </c>
      <c r="H148" s="156">
        <f t="shared" si="135"/>
        <v>0</v>
      </c>
      <c r="I148" s="156">
        <f t="shared" si="135"/>
        <v>0</v>
      </c>
      <c r="J148" s="156">
        <f t="shared" si="135"/>
        <v>0</v>
      </c>
      <c r="K148" s="156">
        <f t="shared" si="135"/>
        <v>0</v>
      </c>
      <c r="L148" s="156">
        <f t="shared" si="135"/>
        <v>0</v>
      </c>
    </row>
    <row r="149" spans="1:12" x14ac:dyDescent="0.25">
      <c r="A149" s="128">
        <v>4221</v>
      </c>
      <c r="B149" s="165" t="s">
        <v>36</v>
      </c>
      <c r="C149" s="141">
        <v>54100</v>
      </c>
      <c r="D149" s="143">
        <f t="shared" si="114"/>
        <v>-44100</v>
      </c>
      <c r="E149" s="153">
        <f t="shared" si="115"/>
        <v>10000</v>
      </c>
      <c r="F149" s="151">
        <v>10000</v>
      </c>
      <c r="G149" s="151">
        <v>0</v>
      </c>
      <c r="H149" s="151">
        <v>0</v>
      </c>
      <c r="I149" s="151">
        <v>0</v>
      </c>
      <c r="J149" s="151">
        <v>0</v>
      </c>
      <c r="K149" s="151">
        <v>0</v>
      </c>
      <c r="L149" s="151">
        <v>0</v>
      </c>
    </row>
    <row r="150" spans="1:12" ht="30" x14ac:dyDescent="0.25">
      <c r="A150" s="128">
        <v>4227</v>
      </c>
      <c r="B150" s="165" t="s">
        <v>37</v>
      </c>
      <c r="C150" s="141">
        <v>9000</v>
      </c>
      <c r="D150" s="143">
        <f t="shared" si="114"/>
        <v>-9000</v>
      </c>
      <c r="E150" s="153">
        <f t="shared" si="115"/>
        <v>0</v>
      </c>
      <c r="F150" s="151">
        <v>0</v>
      </c>
      <c r="G150" s="151">
        <v>0</v>
      </c>
      <c r="H150" s="151">
        <v>0</v>
      </c>
      <c r="I150" s="151">
        <v>0</v>
      </c>
      <c r="J150" s="151">
        <v>0</v>
      </c>
      <c r="K150" s="151">
        <v>0</v>
      </c>
      <c r="L150" s="151">
        <v>0</v>
      </c>
    </row>
    <row r="151" spans="1:12" ht="30" x14ac:dyDescent="0.25">
      <c r="A151" s="120">
        <v>424</v>
      </c>
      <c r="B151" s="119" t="s">
        <v>177</v>
      </c>
      <c r="C151" s="140">
        <f>C152</f>
        <v>5000</v>
      </c>
      <c r="D151" s="143">
        <f t="shared" si="114"/>
        <v>2224</v>
      </c>
      <c r="E151" s="153">
        <f t="shared" si="115"/>
        <v>7224</v>
      </c>
      <c r="F151" s="156">
        <f>F152</f>
        <v>7224</v>
      </c>
      <c r="G151" s="156">
        <f t="shared" ref="G151:L151" si="136">G152</f>
        <v>0</v>
      </c>
      <c r="H151" s="156">
        <f t="shared" si="136"/>
        <v>0</v>
      </c>
      <c r="I151" s="156">
        <f t="shared" si="136"/>
        <v>0</v>
      </c>
      <c r="J151" s="156">
        <v>0</v>
      </c>
      <c r="K151" s="156">
        <f t="shared" si="136"/>
        <v>0</v>
      </c>
      <c r="L151" s="156">
        <f t="shared" si="136"/>
        <v>0</v>
      </c>
    </row>
    <row r="152" spans="1:12" x14ac:dyDescent="0.25">
      <c r="A152" s="128">
        <v>4241</v>
      </c>
      <c r="B152" s="97" t="s">
        <v>178</v>
      </c>
      <c r="C152" s="141">
        <v>5000</v>
      </c>
      <c r="D152" s="143">
        <f t="shared" si="114"/>
        <v>2224</v>
      </c>
      <c r="E152" s="153">
        <f t="shared" si="115"/>
        <v>7224</v>
      </c>
      <c r="F152" s="151">
        <v>7224</v>
      </c>
      <c r="G152" s="151"/>
      <c r="H152" s="151"/>
      <c r="I152" s="151"/>
      <c r="J152" s="151"/>
      <c r="K152" s="151"/>
      <c r="L152" s="151"/>
    </row>
    <row r="153" spans="1:12" x14ac:dyDescent="0.25">
      <c r="A153" s="96" t="s">
        <v>179</v>
      </c>
      <c r="B153" s="96"/>
      <c r="C153" s="140">
        <f>C10</f>
        <v>14111553</v>
      </c>
      <c r="D153" s="143">
        <f t="shared" si="114"/>
        <v>-781006</v>
      </c>
      <c r="E153" s="143">
        <f>F153+G153+H153+I153+J153+K153+L153</f>
        <v>13330547</v>
      </c>
      <c r="F153" s="140">
        <f>F10</f>
        <v>1807335</v>
      </c>
      <c r="G153" s="140">
        <f t="shared" ref="G153:L153" si="137">G10</f>
        <v>11118319</v>
      </c>
      <c r="H153" s="140">
        <f t="shared" si="137"/>
        <v>2295</v>
      </c>
      <c r="I153" s="140">
        <f t="shared" si="137"/>
        <v>166672</v>
      </c>
      <c r="J153" s="140">
        <f t="shared" si="137"/>
        <v>229476</v>
      </c>
      <c r="K153" s="140">
        <f t="shared" si="137"/>
        <v>0</v>
      </c>
      <c r="L153" s="140">
        <f t="shared" si="137"/>
        <v>6450</v>
      </c>
    </row>
    <row r="156" spans="1:12" x14ac:dyDescent="0.25">
      <c r="J156" s="174" t="s">
        <v>193</v>
      </c>
      <c r="K156" s="174"/>
    </row>
    <row r="157" spans="1:12" x14ac:dyDescent="0.25">
      <c r="B157" t="s">
        <v>191</v>
      </c>
      <c r="J157" s="204" t="s">
        <v>182</v>
      </c>
      <c r="K157" s="204"/>
    </row>
  </sheetData>
  <mergeCells count="16">
    <mergeCell ref="A5:L5"/>
    <mergeCell ref="A89:B89"/>
    <mergeCell ref="J157:K157"/>
    <mergeCell ref="K7:L7"/>
    <mergeCell ref="A10:B10"/>
    <mergeCell ref="A11:B11"/>
    <mergeCell ref="A13:B13"/>
    <mergeCell ref="A12:B12"/>
    <mergeCell ref="A145:B145"/>
    <mergeCell ref="A130:B130"/>
    <mergeCell ref="A135:B135"/>
    <mergeCell ref="A140:B140"/>
    <mergeCell ref="A114:B114"/>
    <mergeCell ref="A115:B115"/>
    <mergeCell ref="A120:B120"/>
    <mergeCell ref="A125:B125"/>
  </mergeCells>
  <phoneticPr fontId="34" type="noConversion"/>
  <pageMargins left="0" right="0" top="0.74803149606299213" bottom="0.74803149606299213" header="0" footer="0.11811023622047245"/>
  <pageSetup paperSize="9" scale="75" orientation="landscape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7"/>
  <sheetViews>
    <sheetView zoomScaleNormal="100" workbookViewId="0">
      <selection activeCell="A16" sqref="A16"/>
    </sheetView>
  </sheetViews>
  <sheetFormatPr defaultRowHeight="15" x14ac:dyDescent="0.25"/>
  <cols>
    <col min="1" max="1" width="45.140625" customWidth="1"/>
    <col min="2" max="2" width="63.7109375" customWidth="1"/>
  </cols>
  <sheetData>
    <row r="1" spans="1:2" ht="20.25" customHeight="1" x14ac:dyDescent="0.3">
      <c r="A1" s="86" t="s">
        <v>76</v>
      </c>
    </row>
    <row r="2" spans="1:2" ht="18.75" x14ac:dyDescent="0.3">
      <c r="A2" s="92"/>
    </row>
    <row r="3" spans="1:2" ht="18.75" x14ac:dyDescent="0.3">
      <c r="A3" s="92"/>
    </row>
    <row r="4" spans="1:2" ht="18.75" x14ac:dyDescent="0.3">
      <c r="A4" s="93" t="s">
        <v>77</v>
      </c>
      <c r="B4" s="89" t="s">
        <v>43</v>
      </c>
    </row>
    <row r="5" spans="1:2" ht="18.75" x14ac:dyDescent="0.3">
      <c r="A5" s="93"/>
      <c r="B5" s="88"/>
    </row>
    <row r="6" spans="1:2" ht="18.75" x14ac:dyDescent="0.3">
      <c r="A6" s="93" t="s">
        <v>78</v>
      </c>
      <c r="B6" s="89" t="s">
        <v>79</v>
      </c>
    </row>
    <row r="7" spans="1:2" ht="15.75" x14ac:dyDescent="0.25">
      <c r="A7" s="87"/>
      <c r="B7" s="88"/>
    </row>
    <row r="8" spans="1:2" ht="15.75" x14ac:dyDescent="0.25">
      <c r="A8" s="87"/>
      <c r="B8" s="88"/>
    </row>
    <row r="9" spans="1:2" ht="24.75" customHeight="1" x14ac:dyDescent="0.25">
      <c r="A9" s="90" t="s">
        <v>80</v>
      </c>
      <c r="B9" s="91" t="s">
        <v>81</v>
      </c>
    </row>
    <row r="10" spans="1:2" ht="44.25" customHeight="1" x14ac:dyDescent="0.25">
      <c r="A10" s="90" t="s">
        <v>82</v>
      </c>
      <c r="B10" s="90" t="s">
        <v>83</v>
      </c>
    </row>
    <row r="11" spans="1:2" ht="113.25" customHeight="1" x14ac:dyDescent="0.25">
      <c r="A11" s="90" t="s">
        <v>84</v>
      </c>
      <c r="B11" s="90" t="s">
        <v>190</v>
      </c>
    </row>
    <row r="12" spans="1:2" ht="75.75" customHeight="1" x14ac:dyDescent="0.25">
      <c r="A12" s="90" t="s">
        <v>86</v>
      </c>
      <c r="B12" s="90" t="s">
        <v>87</v>
      </c>
    </row>
    <row r="13" spans="1:2" ht="61.5" customHeight="1" x14ac:dyDescent="0.25">
      <c r="A13" s="90" t="s">
        <v>88</v>
      </c>
      <c r="B13" s="90" t="s">
        <v>89</v>
      </c>
    </row>
    <row r="14" spans="1:2" ht="32.25" customHeight="1" x14ac:dyDescent="0.25">
      <c r="A14" s="90" t="s">
        <v>90</v>
      </c>
      <c r="B14" s="91" t="s">
        <v>91</v>
      </c>
    </row>
    <row r="15" spans="1:2" ht="15.75" x14ac:dyDescent="0.25">
      <c r="A15" s="87"/>
      <c r="B15" s="88"/>
    </row>
    <row r="16" spans="1:2" ht="15.75" x14ac:dyDescent="0.25">
      <c r="A16" s="87"/>
      <c r="B16" s="88"/>
    </row>
    <row r="17" spans="1:2" ht="15.75" x14ac:dyDescent="0.25">
      <c r="A17" s="87"/>
      <c r="B17" s="88"/>
    </row>
    <row r="19" spans="1:2" ht="15.75" x14ac:dyDescent="0.25">
      <c r="A19" s="87"/>
      <c r="B19" s="88"/>
    </row>
    <row r="20" spans="1:2" ht="15.75" x14ac:dyDescent="0.25">
      <c r="A20" s="87"/>
      <c r="B20" s="88"/>
    </row>
    <row r="22" spans="1:2" ht="15.75" x14ac:dyDescent="0.25">
      <c r="A22" s="87"/>
      <c r="B22" s="88"/>
    </row>
    <row r="23" spans="1:2" ht="15.75" x14ac:dyDescent="0.25">
      <c r="A23" s="87"/>
      <c r="B23" s="88"/>
    </row>
    <row r="24" spans="1:2" ht="15.75" x14ac:dyDescent="0.25">
      <c r="A24" s="87"/>
      <c r="B24" s="88"/>
    </row>
    <row r="26" spans="1:2" ht="15.75" x14ac:dyDescent="0.25">
      <c r="A26" s="87"/>
      <c r="B26" s="88"/>
    </row>
    <row r="27" spans="1:2" ht="15.75" x14ac:dyDescent="0.25">
      <c r="A27" s="87"/>
      <c r="B27" s="88"/>
    </row>
  </sheetData>
  <phoneticPr fontId="34" type="noConversion"/>
  <pageMargins left="0.25" right="0.25" top="0.75" bottom="0.75" header="0.3" footer="0.3"/>
  <pageSetup paperSize="9"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B11" sqref="B11"/>
    </sheetView>
  </sheetViews>
  <sheetFormatPr defaultRowHeight="15" x14ac:dyDescent="0.25"/>
  <cols>
    <col min="1" max="1" width="38.140625" customWidth="1"/>
    <col min="2" max="2" width="63.7109375" customWidth="1"/>
  </cols>
  <sheetData>
    <row r="1" spans="1:2" x14ac:dyDescent="0.25">
      <c r="A1" t="s">
        <v>76</v>
      </c>
    </row>
    <row r="4" spans="1:2" x14ac:dyDescent="0.25">
      <c r="A4" t="s">
        <v>77</v>
      </c>
      <c r="B4" t="s">
        <v>43</v>
      </c>
    </row>
    <row r="6" spans="1:2" x14ac:dyDescent="0.25">
      <c r="A6" t="s">
        <v>78</v>
      </c>
      <c r="B6" t="s">
        <v>79</v>
      </c>
    </row>
    <row r="9" spans="1:2" x14ac:dyDescent="0.25">
      <c r="A9" t="s">
        <v>80</v>
      </c>
      <c r="B9" t="s">
        <v>81</v>
      </c>
    </row>
    <row r="11" spans="1:2" x14ac:dyDescent="0.25">
      <c r="A11" s="94" t="s">
        <v>82</v>
      </c>
      <c r="B11" t="s">
        <v>83</v>
      </c>
    </row>
    <row r="12" spans="1:2" x14ac:dyDescent="0.25">
      <c r="A12" s="94"/>
    </row>
    <row r="13" spans="1:2" x14ac:dyDescent="0.25">
      <c r="A13" s="94"/>
    </row>
    <row r="14" spans="1:2" x14ac:dyDescent="0.25">
      <c r="A14" s="94"/>
    </row>
    <row r="15" spans="1:2" x14ac:dyDescent="0.25">
      <c r="A15" s="94"/>
    </row>
    <row r="16" spans="1:2" x14ac:dyDescent="0.25">
      <c r="A16" s="94"/>
    </row>
    <row r="17" spans="1:2" x14ac:dyDescent="0.25">
      <c r="A17" s="94"/>
    </row>
    <row r="18" spans="1:2" x14ac:dyDescent="0.25">
      <c r="A18" t="s">
        <v>84</v>
      </c>
      <c r="B18" t="s">
        <v>85</v>
      </c>
    </row>
    <row r="21" spans="1:2" x14ac:dyDescent="0.25">
      <c r="A21" t="s">
        <v>86</v>
      </c>
      <c r="B21" t="s">
        <v>87</v>
      </c>
    </row>
    <row r="25" spans="1:2" x14ac:dyDescent="0.25">
      <c r="A25" t="s">
        <v>88</v>
      </c>
      <c r="B25" t="s">
        <v>89</v>
      </c>
    </row>
    <row r="28" spans="1:2" x14ac:dyDescent="0.25">
      <c r="A28" t="s">
        <v>90</v>
      </c>
      <c r="B28" t="s">
        <v>91</v>
      </c>
    </row>
  </sheetData>
  <phoneticPr fontId="3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OPĆI DIO</vt:lpstr>
      <vt:lpstr>PLAN PRIHODA I PRIMITAKA</vt:lpstr>
      <vt:lpstr>PLAN RASHODA I IZDATAKA</vt:lpstr>
      <vt:lpstr>OBRAZLOŽENJE PLANA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Darkich45</dc:creator>
  <cp:lastModifiedBy>Dijana_W7</cp:lastModifiedBy>
  <cp:lastPrinted>2018-12-20T19:17:46Z</cp:lastPrinted>
  <dcterms:created xsi:type="dcterms:W3CDTF">2015-12-15T22:31:39Z</dcterms:created>
  <dcterms:modified xsi:type="dcterms:W3CDTF">2018-12-17T14:19:53Z</dcterms:modified>
</cp:coreProperties>
</file>